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ownloads\F-TESORERIA-MAYO-AGOSTO 2024\Informacion Fundamental Julio 2024\Articulo 8\Fracción V\H) JUBILADOS Y PENSIONADOS\"/>
    </mc:Choice>
  </mc:AlternateContent>
  <bookViews>
    <workbookView xWindow="-120" yWindow="-120" windowWidth="20730" windowHeight="11160"/>
  </bookViews>
  <sheets>
    <sheet name="PENSIONADOS Y JUBILADOS" sheetId="2" r:id="rId1"/>
  </sheets>
  <definedNames>
    <definedName name="_xlnm.Print_Area" localSheetId="0">'PENSIONADOS Y JUBILADOS'!$A$1:$L$205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6" i="2" l="1"/>
  <c r="K241" i="2"/>
  <c r="K242" i="2"/>
  <c r="D262" i="2"/>
  <c r="K240" i="2"/>
  <c r="D264" i="2"/>
  <c r="D263" i="2"/>
  <c r="M244" i="2"/>
  <c r="J244" i="2"/>
  <c r="I244" i="2"/>
  <c r="H244" i="2"/>
  <c r="G244" i="2"/>
  <c r="F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K113" i="2" s="1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65" i="2" s="1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J250" i="2" s="1"/>
  <c r="I19" i="2"/>
  <c r="H19" i="2"/>
  <c r="G19" i="2"/>
  <c r="F19" i="2"/>
  <c r="F250" i="2" s="1"/>
  <c r="E19" i="2"/>
  <c r="K18" i="2"/>
  <c r="K17" i="2"/>
  <c r="K16" i="2"/>
  <c r="K15" i="2"/>
  <c r="K14" i="2"/>
  <c r="K13" i="2"/>
  <c r="K12" i="2"/>
  <c r="K11" i="2"/>
  <c r="K10" i="2"/>
  <c r="K9" i="2"/>
  <c r="G250" i="2" l="1"/>
  <c r="M250" i="2"/>
  <c r="L250" i="2" s="1"/>
  <c r="H250" i="2"/>
  <c r="D267" i="2"/>
  <c r="I250" i="2"/>
  <c r="K244" i="2"/>
  <c r="K222" i="2"/>
  <c r="K203" i="2"/>
  <c r="K184" i="2"/>
  <c r="K159" i="2"/>
  <c r="K136" i="2"/>
  <c r="K90" i="2"/>
  <c r="K41" i="2"/>
  <c r="K19" i="2"/>
  <c r="E250" i="2"/>
  <c r="E251" i="2" s="1"/>
  <c r="J251" i="2" l="1"/>
  <c r="K250" i="2"/>
  <c r="K261" i="2" s="1"/>
</calcChain>
</file>

<file path=xl/sharedStrings.xml><?xml version="1.0" encoding="utf-8"?>
<sst xmlns="http://schemas.openxmlformats.org/spreadsheetml/2006/main" count="591" uniqueCount="284">
  <si>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</si>
  <si>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</si>
  <si>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</si>
  <si>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</si>
  <si>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</si>
  <si>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</si>
  <si>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</si>
  <si>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</si>
  <si>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</si>
  <si>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</si>
  <si>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</si>
  <si>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</si>
  <si>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</si>
  <si>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</si>
  <si>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</si>
  <si>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</si>
  <si>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</si>
  <si>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</si>
  <si>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</si>
  <si>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</si>
  <si>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</si>
  <si>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</si>
  <si>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</si>
  <si>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</si>
  <si>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</si>
  <si>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</si>
  <si>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</si>
  <si>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</si>
  <si>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</si>
  <si>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</si>
  <si>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</si>
  <si>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</si>
  <si>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</si>
  <si>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</si>
  <si>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</si>
  <si>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</si>
  <si>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</si>
  <si>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</si>
  <si>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</si>
  <si>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</si>
  <si>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</si>
  <si>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</si>
  <si>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</si>
  <si>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</si>
  <si>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</si>
  <si>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</si>
  <si>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</si>
  <si>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</si>
  <si>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</si>
  <si>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</si>
  <si>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</si>
  <si>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</si>
  <si>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</si>
  <si>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</si>
  <si>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</si>
  <si>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</si>
  <si>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</si>
  <si>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</si>
  <si>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</si>
  <si>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</si>
  <si>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</si>
  <si>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</si>
  <si>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</si>
  <si>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</si>
  <si>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</si>
  <si>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</si>
  <si>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</si>
  <si>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</si>
  <si>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</si>
  <si>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</si>
  <si>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</si>
  <si>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</si>
  <si>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</si>
  <si>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</si>
  <si>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</si>
  <si>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</si>
  <si>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</si>
  <si>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</si>
  <si>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</si>
  <si>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</si>
  <si>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</si>
  <si>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</si>
  <si>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</si>
  <si>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</si>
  <si>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</si>
  <si>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</si>
  <si>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</si>
  <si>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</si>
  <si>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</si>
  <si>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</si>
  <si>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</si>
  <si>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</si>
  <si>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</si>
  <si>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</si>
  <si>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</si>
  <si>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</si>
  <si>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</si>
  <si>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</si>
  <si>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</si>
  <si>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</si>
  <si>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</si>
  <si>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</si>
  <si>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</si>
  <si>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</si>
  <si>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</si>
  <si>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</si>
  <si>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</si>
  <si>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</si>
  <si>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</si>
  <si>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</si>
  <si>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</si>
  <si>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</si>
  <si>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</si>
  <si>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</si>
  <si>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</si>
  <si>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</si>
  <si>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</si>
  <si>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</si>
  <si>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</si>
  <si>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</si>
  <si>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</si>
  <si>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</si>
  <si>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</si>
  <si>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</si>
  <si>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</si>
  <si>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</si>
  <si>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</si>
  <si>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</si>
  <si>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</si>
  <si>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</si>
  <si>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</si>
  <si>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</si>
  <si>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</si>
  <si>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</si>
  <si>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</si>
  <si>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</si>
  <si>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</si>
  <si>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</si>
  <si>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</si>
  <si>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</si>
  <si>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</si>
  <si>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</si>
  <si>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</si>
  <si>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</si>
  <si>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</si>
  <si>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</si>
  <si>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</si>
  <si>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</si>
  <si>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</si>
  <si>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</si>
  <si>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</si>
  <si>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</si>
  <si>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</si>
  <si>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</si>
  <si>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</si>
  <si>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</si>
  <si>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</si>
  <si>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</si>
  <si>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</si>
  <si>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</si>
  <si>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</si>
  <si>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</si>
  <si>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</si>
  <si>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</si>
  <si>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</si>
  <si>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</si>
  <si>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</si>
  <si>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</si>
  <si>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</si>
  <si>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</si>
  <si>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</si>
  <si>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</si>
  <si>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</si>
  <si>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</si>
  <si>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</si>
  <si>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</si>
  <si>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</si>
  <si>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</si>
  <si>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</si>
  <si>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</si>
  <si>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</si>
  <si>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</si>
  <si>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</si>
  <si>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</si>
  <si>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</si>
  <si>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</si>
  <si>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</si>
  <si>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</si>
  <si>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</si>
  <si>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</si>
  <si>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</si>
  <si>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</si>
  <si>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</si>
  <si>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</si>
  <si>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</si>
  <si>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</si>
  <si>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</si>
  <si>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</si>
  <si>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</si>
  <si>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</si>
  <si>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</si>
  <si>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</si>
  <si>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</si>
  <si>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</si>
  <si>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</si>
  <si>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</si>
  <si>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</si>
  <si>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</si>
  <si>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</si>
  <si>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</si>
  <si>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</si>
  <si>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</si>
  <si>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FA</t>
  </si>
  <si>
    <t>PE</t>
  </si>
  <si>
    <t>PE2</t>
  </si>
  <si>
    <t>PENSIONADO 102</t>
  </si>
  <si>
    <t>PENSIONADO 602</t>
  </si>
  <si>
    <t>JUBILADOS 102</t>
  </si>
  <si>
    <t>JUBILADOS 602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</si>
  <si>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</si>
  <si>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</si>
  <si>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</si>
  <si>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</si>
  <si>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</si>
  <si>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</si>
  <si>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</si>
  <si>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</si>
  <si>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</si>
  <si>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</si>
  <si>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</si>
  <si>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</si>
  <si>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</si>
  <si>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</si>
  <si>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</si>
  <si>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</si>
  <si>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</si>
  <si>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</si>
  <si>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</si>
  <si>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</si>
  <si>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</si>
  <si>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</si>
  <si>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</si>
  <si>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</si>
  <si>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</si>
  <si>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</si>
  <si>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</si>
  <si>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</si>
  <si>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</si>
  <si>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</si>
  <si>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</si>
  <si>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</si>
  <si>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</si>
  <si>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</si>
  <si>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</si>
  <si>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</si>
  <si>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</si>
  <si>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</si>
  <si>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</si>
  <si>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</si>
  <si>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</si>
  <si>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</si>
  <si>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</si>
  <si>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</si>
  <si>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</si>
  <si>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</si>
  <si>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</si>
  <si>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</si>
  <si>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</si>
  <si>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</si>
  <si>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</si>
  <si>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</si>
  <si>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</si>
  <si>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</si>
  <si>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</si>
  <si>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</si>
  <si>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</si>
  <si>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</si>
  <si>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</si>
  <si>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</si>
  <si>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</si>
  <si>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</si>
  <si>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HERNANDEZ GONZALEZ SALVADOR</t>
  </si>
  <si>
    <t>GRAL SANTANDER</t>
  </si>
  <si>
    <t>PRIMERA QUINCEA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</si>
</sst>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  <numFmt numFmtId="167" formatCode="_-\$* #,##0.00_-;&quot;-$&quot;* #,##0.00_-;_-\$* \-??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6"/>
        <bgColor indexed="2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212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5" fillId="0" borderId="0" xfId="0" applyNumberFormat="1" applyFont="1"/>
    <xf numFmtId="165" fontId="15" fillId="0" borderId="0" xfId="1" applyFont="1" applyFill="1" applyBorder="1" applyAlignment="1" applyProtection="1"/>
    <xf numFmtId="3" fontId="15" fillId="0" borderId="0" xfId="1" applyNumberFormat="1" applyFont="1" applyFill="1" applyBorder="1" applyAlignment="1" applyProtection="1"/>
    <xf numFmtId="0" fontId="15" fillId="0" borderId="0" xfId="0" applyFont="1"/>
    <xf numFmtId="43" fontId="15" fillId="0" borderId="0" xfId="0" applyNumberFormat="1" applyFont="1"/>
    <xf numFmtId="165" fontId="14" fillId="0" borderId="0" xfId="1" applyFont="1" applyFill="1" applyBorder="1" applyAlignment="1" applyProtection="1"/>
    <xf numFmtId="0" fontId="0" fillId="4" borderId="0" xfId="0" applyFont="1" applyFill="1"/>
    <xf numFmtId="167" fontId="0" fillId="4" borderId="0" xfId="0" applyNumberFormat="1" applyFill="1"/>
    <xf numFmtId="0" fontId="0" fillId="5" borderId="0" xfId="0" applyFont="1" applyFill="1"/>
    <xf numFmtId="167" fontId="0" fillId="5" borderId="0" xfId="0" applyNumberFormat="1" applyFill="1"/>
    <xf numFmtId="0" fontId="0" fillId="6" borderId="0" xfId="0" applyFont="1" applyFill="1"/>
    <xf numFmtId="167" fontId="0" fillId="6" borderId="0" xfId="0" applyNumberFormat="1" applyFill="1"/>
    <xf numFmtId="0" fontId="0" fillId="7" borderId="0" xfId="0" applyFont="1" applyFill="1"/>
    <xf numFmtId="167" fontId="0" fillId="7" borderId="0" xfId="0" applyNumberFormat="1" applyFill="1"/>
    <xf numFmtId="165" fontId="8" fillId="0" borderId="0" xfId="1" applyFont="1" applyFill="1" applyBorder="1" applyAlignment="1" applyProtection="1"/>
    <xf numFmtId="167" fontId="8" fillId="0" borderId="0" xfId="0" applyNumberFormat="1" applyFont="1"/>
    <xf numFmtId="3" fontId="16" fillId="0" borderId="0" xfId="1" applyNumberFormat="1" applyFont="1" applyFill="1" applyBorder="1" applyAlignment="1" applyProtection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166" fontId="12" fillId="0" borderId="0" xfId="0" applyNumberFormat="1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_~988511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76200</xdr:rowOff>
    </xdr:from>
    <xdr:to>
      <xdr:col>2</xdr:col>
      <xdr:colOff>1343025</xdr:colOff>
      <xdr:row>3</xdr:row>
      <xdr:rowOff>323850</xdr:rowOff>
    </xdr:to>
    <xdr:pic>
      <xdr:nvPicPr>
        <xdr:cNvPr id="2" name="Imagen 9" descr="WhatsApp Image 2021-11-03 at 1">
          <a:extLst>
            <a:ext uri="{FF2B5EF4-FFF2-40B4-BE49-F238E27FC236}">
              <a16:creationId xmlns:a16="http://schemas.microsoft.com/office/drawing/2014/main" id="{DAEDDA5E-66F7-4250-9306-C92F2C8E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04800" y="24765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20</xdr:row>
      <xdr:rowOff>9525</xdr:rowOff>
    </xdr:from>
    <xdr:to>
      <xdr:col>2</xdr:col>
      <xdr:colOff>1228725</xdr:colOff>
      <xdr:row>22</xdr:row>
      <xdr:rowOff>200025</xdr:rowOff>
    </xdr:to>
    <xdr:pic>
      <xdr:nvPicPr>
        <xdr:cNvPr id="3" name="Imagen 10" descr="WhatsApp Image 2021-11-03 at 1">
          <a:extLst>
            <a:ext uri="{FF2B5EF4-FFF2-40B4-BE49-F238E27FC236}">
              <a16:creationId xmlns:a16="http://schemas.microsoft.com/office/drawing/2014/main" id="{603E9EA2-31CE-4EB4-9C07-2F297AC0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90500" y="85248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42</xdr:row>
      <xdr:rowOff>28575</xdr:rowOff>
    </xdr:from>
    <xdr:to>
      <xdr:col>2</xdr:col>
      <xdr:colOff>1209675</xdr:colOff>
      <xdr:row>45</xdr:row>
      <xdr:rowOff>142875</xdr:rowOff>
    </xdr:to>
    <xdr:pic>
      <xdr:nvPicPr>
        <xdr:cNvPr id="4" name="Imagen 11" descr="WhatsApp Image 2021-11-03 at 1">
          <a:extLst>
            <a:ext uri="{FF2B5EF4-FFF2-40B4-BE49-F238E27FC236}">
              <a16:creationId xmlns:a16="http://schemas.microsoft.com/office/drawing/2014/main" id="{02545A6E-76E1-4219-82AF-90071836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71450" y="1707832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67</xdr:row>
      <xdr:rowOff>504825</xdr:rowOff>
    </xdr:from>
    <xdr:to>
      <xdr:col>2</xdr:col>
      <xdr:colOff>1219200</xdr:colOff>
      <xdr:row>71</xdr:row>
      <xdr:rowOff>152400</xdr:rowOff>
    </xdr:to>
    <xdr:pic>
      <xdr:nvPicPr>
        <xdr:cNvPr id="5" name="Imagen 12" descr="WhatsApp Image 2021-11-03 at 1">
          <a:extLst>
            <a:ext uri="{FF2B5EF4-FFF2-40B4-BE49-F238E27FC236}">
              <a16:creationId xmlns:a16="http://schemas.microsoft.com/office/drawing/2014/main" id="{A40BEECF-991A-4E2C-BFD6-2060580D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80975" y="25469850"/>
          <a:ext cx="1600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93</xdr:row>
      <xdr:rowOff>57150</xdr:rowOff>
    </xdr:from>
    <xdr:to>
      <xdr:col>2</xdr:col>
      <xdr:colOff>1162050</xdr:colOff>
      <xdr:row>96</xdr:row>
      <xdr:rowOff>104775</xdr:rowOff>
    </xdr:to>
    <xdr:pic>
      <xdr:nvPicPr>
        <xdr:cNvPr id="6" name="Imagen 13" descr="WhatsApp Image 2021-11-03 at 1">
          <a:extLst>
            <a:ext uri="{FF2B5EF4-FFF2-40B4-BE49-F238E27FC236}">
              <a16:creationId xmlns:a16="http://schemas.microsoft.com/office/drawing/2014/main" id="{6FA20C4E-D3EC-437B-BDB7-2C0ACD58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23825" y="346614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115</xdr:row>
      <xdr:rowOff>38100</xdr:rowOff>
    </xdr:from>
    <xdr:to>
      <xdr:col>2</xdr:col>
      <xdr:colOff>1247775</xdr:colOff>
      <xdr:row>119</xdr:row>
      <xdr:rowOff>38100</xdr:rowOff>
    </xdr:to>
    <xdr:pic>
      <xdr:nvPicPr>
        <xdr:cNvPr id="7" name="Imagen 14" descr="WhatsApp Image 2021-11-03 at 1">
          <a:extLst>
            <a:ext uri="{FF2B5EF4-FFF2-40B4-BE49-F238E27FC236}">
              <a16:creationId xmlns:a16="http://schemas.microsoft.com/office/drawing/2014/main" id="{D563DF88-C36F-4524-A69C-CBDE625D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09550" y="4221480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137</xdr:row>
      <xdr:rowOff>1571625</xdr:rowOff>
    </xdr:from>
    <xdr:to>
      <xdr:col>2</xdr:col>
      <xdr:colOff>1200150</xdr:colOff>
      <xdr:row>141</xdr:row>
      <xdr:rowOff>133350</xdr:rowOff>
    </xdr:to>
    <xdr:pic>
      <xdr:nvPicPr>
        <xdr:cNvPr id="8" name="Imagen 15" descr="WhatsApp Image 2021-11-03 at 1">
          <a:extLst>
            <a:ext uri="{FF2B5EF4-FFF2-40B4-BE49-F238E27FC236}">
              <a16:creationId xmlns:a16="http://schemas.microsoft.com/office/drawing/2014/main" id="{87295226-E5A8-430F-9479-246B20FF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61925" y="50149125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163</xdr:row>
      <xdr:rowOff>114300</xdr:rowOff>
    </xdr:from>
    <xdr:to>
      <xdr:col>2</xdr:col>
      <xdr:colOff>1352550</xdr:colOff>
      <xdr:row>167</xdr:row>
      <xdr:rowOff>114300</xdr:rowOff>
    </xdr:to>
    <xdr:pic>
      <xdr:nvPicPr>
        <xdr:cNvPr id="9" name="Imagen 16" descr="WhatsApp Image 2021-11-03 at 1">
          <a:extLst>
            <a:ext uri="{FF2B5EF4-FFF2-40B4-BE49-F238E27FC236}">
              <a16:creationId xmlns:a16="http://schemas.microsoft.com/office/drawing/2014/main" id="{2209CF0F-1759-4212-9F5B-51159200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14325" y="58473975"/>
          <a:ext cx="1600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185</xdr:row>
      <xdr:rowOff>323849</xdr:rowOff>
    </xdr:from>
    <xdr:to>
      <xdr:col>2</xdr:col>
      <xdr:colOff>1524000</xdr:colOff>
      <xdr:row>188</xdr:row>
      <xdr:rowOff>133349</xdr:rowOff>
    </xdr:to>
    <xdr:pic>
      <xdr:nvPicPr>
        <xdr:cNvPr id="10" name="Imagen 16" descr="WhatsApp Image 2021-11-03 at 1">
          <a:extLst>
            <a:ext uri="{FF2B5EF4-FFF2-40B4-BE49-F238E27FC236}">
              <a16:creationId xmlns:a16="http://schemas.microsoft.com/office/drawing/2014/main" id="{2EAB4899-B2BF-4ACD-81B6-F66BBD0C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485775" y="66760724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204</xdr:row>
      <xdr:rowOff>371473</xdr:rowOff>
    </xdr:from>
    <xdr:to>
      <xdr:col>2</xdr:col>
      <xdr:colOff>1600202</xdr:colOff>
      <xdr:row>208</xdr:row>
      <xdr:rowOff>114299</xdr:rowOff>
    </xdr:to>
    <xdr:pic>
      <xdr:nvPicPr>
        <xdr:cNvPr id="11" name="Imagen 16" descr="WhatsApp Image 2021-11-03 at 1">
          <a:extLst>
            <a:ext uri="{FF2B5EF4-FFF2-40B4-BE49-F238E27FC236}">
              <a16:creationId xmlns:a16="http://schemas.microsoft.com/office/drawing/2014/main" id="{A76AC584-5A2A-47BA-80C3-CD371529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71475" y="75037948"/>
          <a:ext cx="1790702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226</xdr:row>
      <xdr:rowOff>104773</xdr:rowOff>
    </xdr:from>
    <xdr:to>
      <xdr:col>2</xdr:col>
      <xdr:colOff>1609346</xdr:colOff>
      <xdr:row>230</xdr:row>
      <xdr:rowOff>66674</xdr:rowOff>
    </xdr:to>
    <xdr:pic>
      <xdr:nvPicPr>
        <xdr:cNvPr id="12" name="Imagen 16" descr="WhatsApp Image 2021-11-03 at 1">
          <a:extLst>
            <a:ext uri="{FF2B5EF4-FFF2-40B4-BE49-F238E27FC236}">
              <a16:creationId xmlns:a16="http://schemas.microsoft.com/office/drawing/2014/main" id="{26C8B088-8135-4C26-911C-CFB27EAD4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44"/>
  <sheetViews>
    <sheetView tabSelected="1" zoomScaleNormal="100" workbookViewId="0">
      <selection activeCell="D3" sqref="D3:H3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62" t="s">
        <v>0</v>
      </c>
      <c r="E1" s="162"/>
      <c r="F1" s="162"/>
      <c r="G1" s="162"/>
      <c r="H1" s="162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63" t="s">
        <v>1</v>
      </c>
      <c r="E2" s="163"/>
      <c r="F2" s="163"/>
      <c r="G2" s="163"/>
      <c r="H2" s="163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64" t="s">
        <v>283</v>
      </c>
      <c r="E3" s="164"/>
      <c r="F3" s="164"/>
      <c r="G3" s="164"/>
      <c r="H3" s="164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208" t="s">
        <v>3</v>
      </c>
      <c r="F5" s="208"/>
      <c r="G5" s="209" t="s">
        <v>4</v>
      </c>
      <c r="H5" s="210"/>
      <c r="I5" s="210"/>
      <c r="J5" s="211"/>
      <c r="K5" s="11"/>
      <c r="L5" s="12"/>
    </row>
    <row r="6" spans="1:13" ht="15" customHeight="1" thickBot="1" x14ac:dyDescent="0.25">
      <c r="A6" s="13" t="s">
        <v>5</v>
      </c>
      <c r="B6" s="167" t="s">
        <v>6</v>
      </c>
      <c r="C6" s="169" t="s">
        <v>7</v>
      </c>
      <c r="D6" s="171" t="s">
        <v>8</v>
      </c>
      <c r="E6" s="152" t="s">
        <v>9</v>
      </c>
      <c r="F6" s="154" t="s">
        <v>10</v>
      </c>
      <c r="G6" s="152" t="s">
        <v>11</v>
      </c>
      <c r="H6" s="152" t="s">
        <v>12</v>
      </c>
      <c r="I6" s="152" t="s">
        <v>10</v>
      </c>
      <c r="J6" s="152" t="s">
        <v>13</v>
      </c>
      <c r="K6" s="204" t="s">
        <v>14</v>
      </c>
      <c r="L6" s="206" t="s">
        <v>15</v>
      </c>
    </row>
    <row r="7" spans="1:13" ht="12" customHeight="1" thickBot="1" x14ac:dyDescent="0.25">
      <c r="A7" s="14" t="s">
        <v>16</v>
      </c>
      <c r="B7" s="175"/>
      <c r="C7" s="198"/>
      <c r="D7" s="199"/>
      <c r="E7" s="200"/>
      <c r="F7" s="201"/>
      <c r="G7" s="200"/>
      <c r="H7" s="200"/>
      <c r="I7" s="200"/>
      <c r="J7" s="200"/>
      <c r="K7" s="205"/>
      <c r="L7" s="207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>
        <v>700</v>
      </c>
      <c r="I9" s="31"/>
      <c r="J9" s="31"/>
      <c r="K9" s="29">
        <f t="shared" ref="K9:K15" si="0">SUM(E9:F9)-SUM(G9:J9)</f>
        <v>4443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223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700</v>
      </c>
      <c r="I19" s="50">
        <f t="shared" si="1"/>
        <v>0</v>
      </c>
      <c r="J19" s="50">
        <f t="shared" si="1"/>
        <v>0</v>
      </c>
      <c r="K19" s="50">
        <f t="shared" si="1"/>
        <v>57707</v>
      </c>
      <c r="L19" s="4"/>
      <c r="M19" s="137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62" t="s">
        <v>0</v>
      </c>
      <c r="E21" s="162"/>
      <c r="F21" s="162"/>
      <c r="G21" s="162"/>
      <c r="H21" s="162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63" t="s">
        <v>1</v>
      </c>
      <c r="E22" s="163"/>
      <c r="F22" s="163"/>
      <c r="G22" s="163"/>
      <c r="H22" s="163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64" t="s">
        <v>283</v>
      </c>
      <c r="E23" s="164"/>
      <c r="F23" s="164"/>
      <c r="G23" s="164"/>
      <c r="H23" s="164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208" t="s">
        <v>3</v>
      </c>
      <c r="F26" s="208"/>
      <c r="G26" s="209" t="s">
        <v>4</v>
      </c>
      <c r="H26" s="210"/>
      <c r="I26" s="210"/>
      <c r="J26" s="211"/>
      <c r="K26" s="11"/>
      <c r="L26" s="12"/>
    </row>
    <row r="27" spans="1:13" s="52" customFormat="1" ht="15" customHeight="1" thickBot="1" x14ac:dyDescent="0.2">
      <c r="A27" s="13" t="s">
        <v>5</v>
      </c>
      <c r="B27" s="167" t="s">
        <v>6</v>
      </c>
      <c r="C27" s="169" t="s">
        <v>7</v>
      </c>
      <c r="D27" s="171" t="s">
        <v>8</v>
      </c>
      <c r="E27" s="152" t="s">
        <v>9</v>
      </c>
      <c r="F27" s="154" t="s">
        <v>10</v>
      </c>
      <c r="G27" s="152" t="s">
        <v>11</v>
      </c>
      <c r="H27" s="152" t="s">
        <v>12</v>
      </c>
      <c r="I27" s="152" t="s">
        <v>10</v>
      </c>
      <c r="J27" s="152" t="s">
        <v>13</v>
      </c>
      <c r="K27" s="204" t="s">
        <v>14</v>
      </c>
      <c r="L27" s="206" t="s">
        <v>15</v>
      </c>
    </row>
    <row r="28" spans="1:13" ht="12" customHeight="1" thickBot="1" x14ac:dyDescent="0.25">
      <c r="A28" s="14" t="s">
        <v>16</v>
      </c>
      <c r="B28" s="175"/>
      <c r="C28" s="198"/>
      <c r="D28" s="199"/>
      <c r="E28" s="200"/>
      <c r="F28" s="201"/>
      <c r="G28" s="200"/>
      <c r="H28" s="200"/>
      <c r="I28" s="200"/>
      <c r="J28" s="200"/>
      <c r="K28" s="205"/>
      <c r="L28" s="207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87" t="s">
        <v>0</v>
      </c>
      <c r="E43" s="188"/>
      <c r="F43" s="188"/>
      <c r="G43" s="188"/>
      <c r="H43" s="189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90" t="s">
        <v>1</v>
      </c>
      <c r="E44" s="191"/>
      <c r="F44" s="191"/>
      <c r="G44" s="191"/>
      <c r="H44" s="192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93" t="s">
        <v>283</v>
      </c>
      <c r="E45" s="194"/>
      <c r="F45" s="194"/>
      <c r="G45" s="194"/>
      <c r="H45" s="195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96" t="s">
        <v>3</v>
      </c>
      <c r="F47" s="197"/>
      <c r="G47" s="197" t="s">
        <v>4</v>
      </c>
      <c r="H47" s="197"/>
      <c r="I47" s="197"/>
      <c r="J47" s="197"/>
      <c r="K47" s="74"/>
      <c r="L47" s="75"/>
    </row>
    <row r="48" spans="1:13" ht="15" customHeight="1" x14ac:dyDescent="0.2">
      <c r="A48" s="76" t="s">
        <v>5</v>
      </c>
      <c r="B48" s="181" t="s">
        <v>6</v>
      </c>
      <c r="C48" s="202" t="s">
        <v>7</v>
      </c>
      <c r="D48" s="202" t="s">
        <v>8</v>
      </c>
      <c r="E48" s="181" t="s">
        <v>9</v>
      </c>
      <c r="F48" s="181" t="s">
        <v>10</v>
      </c>
      <c r="G48" s="181" t="s">
        <v>11</v>
      </c>
      <c r="H48" s="181" t="s">
        <v>12</v>
      </c>
      <c r="I48" s="181" t="s">
        <v>10</v>
      </c>
      <c r="J48" s="181" t="s">
        <v>13</v>
      </c>
      <c r="K48" s="183" t="s">
        <v>14</v>
      </c>
      <c r="L48" s="185" t="s">
        <v>15</v>
      </c>
    </row>
    <row r="49" spans="1:13" ht="13.5" thickBot="1" x14ac:dyDescent="0.25">
      <c r="A49" s="77" t="s">
        <v>16</v>
      </c>
      <c r="B49" s="182"/>
      <c r="C49" s="203"/>
      <c r="D49" s="203"/>
      <c r="E49" s="182"/>
      <c r="F49" s="182"/>
      <c r="G49" s="182"/>
      <c r="H49" s="182"/>
      <c r="I49" s="182"/>
      <c r="J49" s="182"/>
      <c r="K49" s="184"/>
      <c r="L49" s="186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62" t="s">
        <v>0</v>
      </c>
      <c r="E69" s="162"/>
      <c r="F69" s="162"/>
      <c r="G69" s="162"/>
      <c r="H69" s="162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63" t="s">
        <v>1</v>
      </c>
      <c r="E70" s="163"/>
      <c r="F70" s="163"/>
      <c r="G70" s="163"/>
      <c r="H70" s="163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64" t="s">
        <v>283</v>
      </c>
      <c r="E71" s="164"/>
      <c r="F71" s="164"/>
      <c r="G71" s="164"/>
      <c r="H71" s="164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65" t="s">
        <v>3</v>
      </c>
      <c r="F74" s="165"/>
      <c r="G74" s="166" t="s">
        <v>4</v>
      </c>
      <c r="H74" s="166"/>
      <c r="I74" s="166"/>
      <c r="J74" s="166"/>
      <c r="K74" s="11"/>
      <c r="L74" s="12"/>
    </row>
    <row r="75" spans="1:13" ht="13.5" thickBot="1" x14ac:dyDescent="0.25">
      <c r="A75" s="13" t="s">
        <v>5</v>
      </c>
      <c r="B75" s="167" t="s">
        <v>6</v>
      </c>
      <c r="C75" s="169" t="s">
        <v>7</v>
      </c>
      <c r="D75" s="171" t="s">
        <v>8</v>
      </c>
      <c r="E75" s="152" t="s">
        <v>9</v>
      </c>
      <c r="F75" s="154" t="s">
        <v>10</v>
      </c>
      <c r="G75" s="152" t="s">
        <v>11</v>
      </c>
      <c r="H75" s="154" t="s">
        <v>12</v>
      </c>
      <c r="I75" s="152" t="s">
        <v>10</v>
      </c>
      <c r="J75" s="156" t="s">
        <v>13</v>
      </c>
      <c r="K75" s="158" t="s">
        <v>14</v>
      </c>
      <c r="L75" s="160" t="s">
        <v>15</v>
      </c>
    </row>
    <row r="76" spans="1:13" ht="13.5" thickBot="1" x14ac:dyDescent="0.25">
      <c r="A76" s="95" t="s">
        <v>16</v>
      </c>
      <c r="B76" s="175"/>
      <c r="C76" s="176"/>
      <c r="D76" s="177"/>
      <c r="E76" s="178"/>
      <c r="F76" s="179"/>
      <c r="G76" s="178"/>
      <c r="H76" s="179"/>
      <c r="I76" s="178"/>
      <c r="J76" s="180"/>
      <c r="K76" s="173"/>
      <c r="L76" s="174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50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274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272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62" t="s">
        <v>0</v>
      </c>
      <c r="E94" s="162"/>
      <c r="F94" s="162"/>
      <c r="G94" s="162"/>
      <c r="H94" s="162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63" t="s">
        <v>1</v>
      </c>
      <c r="E95" s="163"/>
      <c r="F95" s="163"/>
      <c r="G95" s="163"/>
      <c r="H95" s="163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64" t="s">
        <v>283</v>
      </c>
      <c r="E96" s="164"/>
      <c r="F96" s="164"/>
      <c r="G96" s="164"/>
      <c r="H96" s="164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65" t="s">
        <v>3</v>
      </c>
      <c r="F99" s="165"/>
      <c r="G99" s="166" t="s">
        <v>4</v>
      </c>
      <c r="H99" s="166"/>
      <c r="I99" s="166"/>
      <c r="J99" s="166"/>
      <c r="K99" s="11"/>
      <c r="L99" s="12"/>
      <c r="M99" s="105"/>
    </row>
    <row r="100" spans="1:13" ht="13.5" thickBot="1" x14ac:dyDescent="0.25">
      <c r="A100" s="13" t="s">
        <v>5</v>
      </c>
      <c r="B100" s="167" t="s">
        <v>6</v>
      </c>
      <c r="C100" s="169" t="s">
        <v>7</v>
      </c>
      <c r="D100" s="171" t="s">
        <v>8</v>
      </c>
      <c r="E100" s="152" t="s">
        <v>9</v>
      </c>
      <c r="F100" s="154" t="s">
        <v>10</v>
      </c>
      <c r="G100" s="152" t="s">
        <v>11</v>
      </c>
      <c r="H100" s="154" t="s">
        <v>12</v>
      </c>
      <c r="I100" s="152" t="s">
        <v>10</v>
      </c>
      <c r="J100" s="156" t="s">
        <v>13</v>
      </c>
      <c r="K100" s="158" t="s">
        <v>14</v>
      </c>
      <c r="L100" s="160" t="s">
        <v>15</v>
      </c>
      <c r="M100" s="105"/>
    </row>
    <row r="101" spans="1:13" ht="13.5" thickBot="1" x14ac:dyDescent="0.25">
      <c r="A101" s="95" t="s">
        <v>16</v>
      </c>
      <c r="B101" s="175"/>
      <c r="C101" s="176"/>
      <c r="D101" s="177"/>
      <c r="E101" s="178"/>
      <c r="F101" s="179"/>
      <c r="G101" s="178"/>
      <c r="H101" s="179"/>
      <c r="I101" s="178"/>
      <c r="J101" s="180"/>
      <c r="K101" s="173"/>
      <c r="L101" s="174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50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102</v>
      </c>
      <c r="B106" s="25" t="s">
        <v>124</v>
      </c>
      <c r="C106" s="106" t="s">
        <v>125</v>
      </c>
      <c r="D106" s="26" t="s">
        <v>56</v>
      </c>
      <c r="E106" s="28">
        <v>2673</v>
      </c>
      <c r="F106" s="29"/>
      <c r="G106" s="29"/>
      <c r="H106" s="29"/>
      <c r="I106" s="29"/>
      <c r="J106" s="31"/>
      <c r="K106" s="46">
        <f t="shared" si="8"/>
        <v>2673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126</v>
      </c>
      <c r="C107" s="26" t="s">
        <v>127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128</v>
      </c>
      <c r="C108" s="26" t="s">
        <v>129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7">
        <v>1</v>
      </c>
    </row>
    <row r="109" spans="1:13" ht="33.75" customHeight="1" x14ac:dyDescent="0.2">
      <c r="A109" s="25">
        <v>102</v>
      </c>
      <c r="B109" s="25" t="s">
        <v>130</v>
      </c>
      <c r="C109" s="26" t="s">
        <v>131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7">
        <v>1</v>
      </c>
    </row>
    <row r="110" spans="1:13" ht="33.75" customHeight="1" x14ac:dyDescent="0.2">
      <c r="A110" s="25">
        <v>102</v>
      </c>
      <c r="B110" s="25" t="s">
        <v>132</v>
      </c>
      <c r="C110" s="26" t="s">
        <v>133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7">
        <v>1</v>
      </c>
    </row>
    <row r="111" spans="1:13" ht="33.75" customHeight="1" x14ac:dyDescent="0.2">
      <c r="A111" s="25">
        <v>102</v>
      </c>
      <c r="B111" s="25" t="s">
        <v>134</v>
      </c>
      <c r="C111" s="26" t="s">
        <v>135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7">
        <v>1</v>
      </c>
    </row>
    <row r="112" spans="1:13" ht="33.75" customHeight="1" x14ac:dyDescent="0.2">
      <c r="A112" s="25">
        <v>102</v>
      </c>
      <c r="B112" s="25" t="s">
        <v>136</v>
      </c>
      <c r="C112" s="26" t="s">
        <v>137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7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31298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31298</v>
      </c>
      <c r="M113" s="104">
        <f>SUM(M103:M112)</f>
        <v>10</v>
      </c>
    </row>
    <row r="114" spans="1:13" ht="50.25" customHeight="1" x14ac:dyDescent="0.2">
      <c r="M114" s="108"/>
    </row>
    <row r="115" spans="1:13" ht="46.5" customHeight="1" x14ac:dyDescent="0.2">
      <c r="M115" s="108"/>
    </row>
    <row r="116" spans="1:13" ht="13.5" thickBot="1" x14ac:dyDescent="0.25">
      <c r="A116" s="1"/>
      <c r="B116" s="1"/>
      <c r="C116" s="1"/>
      <c r="D116" s="162" t="s">
        <v>0</v>
      </c>
      <c r="E116" s="162"/>
      <c r="F116" s="162"/>
      <c r="G116" s="162"/>
      <c r="H116" s="162"/>
      <c r="I116" s="1"/>
      <c r="J116" s="1"/>
      <c r="K116" s="2"/>
      <c r="L116" s="1"/>
      <c r="M116" s="108"/>
    </row>
    <row r="117" spans="1:13" ht="13.5" thickBot="1" x14ac:dyDescent="0.25">
      <c r="A117" s="1"/>
      <c r="B117" s="1"/>
      <c r="C117" s="1"/>
      <c r="D117" s="163" t="s">
        <v>1</v>
      </c>
      <c r="E117" s="163"/>
      <c r="F117" s="163"/>
      <c r="G117" s="163"/>
      <c r="H117" s="163"/>
      <c r="I117" s="1"/>
      <c r="J117" s="1"/>
      <c r="K117" s="2"/>
      <c r="L117" s="3" t="s">
        <v>138</v>
      </c>
      <c r="M117" s="108"/>
    </row>
    <row r="118" spans="1:13" x14ac:dyDescent="0.2">
      <c r="A118" s="1"/>
      <c r="B118" s="1"/>
      <c r="C118" s="1"/>
      <c r="D118" s="164" t="s">
        <v>283</v>
      </c>
      <c r="E118" s="164"/>
      <c r="F118" s="164"/>
      <c r="G118" s="164"/>
      <c r="H118" s="164"/>
      <c r="I118" s="1"/>
      <c r="J118" s="1"/>
      <c r="K118" s="2"/>
      <c r="L118" s="1"/>
      <c r="M118" s="108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8"/>
    </row>
    <row r="120" spans="1:13" ht="13.5" thickBot="1" x14ac:dyDescent="0.25">
      <c r="M120" s="108"/>
    </row>
    <row r="121" spans="1:13" ht="13.5" thickBot="1" x14ac:dyDescent="0.25">
      <c r="A121" s="4"/>
      <c r="B121" s="4"/>
      <c r="C121" s="5"/>
      <c r="D121" s="6"/>
      <c r="E121" s="165" t="s">
        <v>3</v>
      </c>
      <c r="F121" s="165"/>
      <c r="G121" s="166" t="s">
        <v>4</v>
      </c>
      <c r="H121" s="166"/>
      <c r="I121" s="166"/>
      <c r="J121" s="166"/>
      <c r="K121" s="11"/>
      <c r="L121" s="12"/>
      <c r="M121" s="108"/>
    </row>
    <row r="122" spans="1:13" ht="13.5" thickBot="1" x14ac:dyDescent="0.25">
      <c r="A122" s="13" t="s">
        <v>5</v>
      </c>
      <c r="B122" s="167" t="s">
        <v>6</v>
      </c>
      <c r="C122" s="169" t="s">
        <v>7</v>
      </c>
      <c r="D122" s="171" t="s">
        <v>8</v>
      </c>
      <c r="E122" s="152" t="s">
        <v>9</v>
      </c>
      <c r="F122" s="154" t="s">
        <v>10</v>
      </c>
      <c r="G122" s="152" t="s">
        <v>11</v>
      </c>
      <c r="H122" s="154" t="s">
        <v>12</v>
      </c>
      <c r="I122" s="152" t="s">
        <v>10</v>
      </c>
      <c r="J122" s="156" t="s">
        <v>13</v>
      </c>
      <c r="K122" s="158" t="s">
        <v>14</v>
      </c>
      <c r="L122" s="160" t="s">
        <v>15</v>
      </c>
      <c r="M122" s="108"/>
    </row>
    <row r="123" spans="1:13" x14ac:dyDescent="0.2">
      <c r="A123" s="109" t="s">
        <v>16</v>
      </c>
      <c r="B123" s="168"/>
      <c r="C123" s="170"/>
      <c r="D123" s="172"/>
      <c r="E123" s="153"/>
      <c r="F123" s="155"/>
      <c r="G123" s="153"/>
      <c r="H123" s="155"/>
      <c r="I123" s="153"/>
      <c r="J123" s="157"/>
      <c r="K123" s="159"/>
      <c r="L123" s="161"/>
      <c r="M123" s="108"/>
    </row>
    <row r="124" spans="1:13" ht="34.5" customHeight="1" x14ac:dyDescent="0.2">
      <c r="A124" s="110">
        <v>602</v>
      </c>
      <c r="B124" s="110" t="s">
        <v>139</v>
      </c>
      <c r="C124" s="110" t="s">
        <v>140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8">
        <v>1</v>
      </c>
    </row>
    <row r="125" spans="1:13" ht="33.75" customHeight="1" x14ac:dyDescent="0.2">
      <c r="A125" s="110">
        <v>102</v>
      </c>
      <c r="B125" s="110" t="s">
        <v>141</v>
      </c>
      <c r="C125" s="110" t="s">
        <v>142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8">
        <v>1</v>
      </c>
    </row>
    <row r="126" spans="1:13" ht="33.75" customHeight="1" x14ac:dyDescent="0.2">
      <c r="A126" s="110">
        <v>102</v>
      </c>
      <c r="B126" s="110" t="s">
        <v>143</v>
      </c>
      <c r="C126" s="110" t="s">
        <v>144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8">
        <v>1</v>
      </c>
    </row>
    <row r="127" spans="1:13" ht="33.75" customHeight="1" x14ac:dyDescent="0.2">
      <c r="A127" s="110">
        <v>102</v>
      </c>
      <c r="B127" s="110" t="s">
        <v>145</v>
      </c>
      <c r="C127" s="110" t="s">
        <v>146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8">
        <v>1</v>
      </c>
    </row>
    <row r="128" spans="1:13" ht="33.75" customHeight="1" x14ac:dyDescent="0.2">
      <c r="A128" s="110">
        <v>102</v>
      </c>
      <c r="B128" s="110" t="s">
        <v>147</v>
      </c>
      <c r="C128" s="110" t="s">
        <v>148</v>
      </c>
      <c r="D128" s="26" t="s">
        <v>49</v>
      </c>
      <c r="E128" s="28">
        <v>1986</v>
      </c>
      <c r="F128" s="29"/>
      <c r="G128" s="29"/>
      <c r="H128" s="46">
        <v>250</v>
      </c>
      <c r="I128" s="111"/>
      <c r="J128" s="29"/>
      <c r="K128" s="46">
        <f t="shared" si="10"/>
        <v>1736</v>
      </c>
      <c r="L128" s="85"/>
      <c r="M128" s="108">
        <v>1</v>
      </c>
    </row>
    <row r="129" spans="1:15" ht="33.75" customHeight="1" x14ac:dyDescent="0.2">
      <c r="A129" s="110">
        <v>102</v>
      </c>
      <c r="B129" s="110" t="s">
        <v>149</v>
      </c>
      <c r="C129" s="110" t="s">
        <v>150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8">
        <v>1</v>
      </c>
    </row>
    <row r="130" spans="1:15" ht="33.75" customHeight="1" x14ac:dyDescent="0.2">
      <c r="A130" s="110">
        <v>102</v>
      </c>
      <c r="B130" s="110" t="s">
        <v>151</v>
      </c>
      <c r="C130" s="110" t="s">
        <v>152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8">
        <v>1</v>
      </c>
    </row>
    <row r="131" spans="1:15" ht="33.75" customHeight="1" x14ac:dyDescent="0.2">
      <c r="A131" s="110">
        <v>602</v>
      </c>
      <c r="B131" s="110" t="s">
        <v>153</v>
      </c>
      <c r="C131" s="110" t="s">
        <v>154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10"/>
      <c r="M131" s="108">
        <v>1</v>
      </c>
    </row>
    <row r="132" spans="1:15" ht="33.75" customHeight="1" x14ac:dyDescent="0.2">
      <c r="A132" s="110">
        <v>102</v>
      </c>
      <c r="B132" s="110" t="s">
        <v>155</v>
      </c>
      <c r="C132" s="110" t="s">
        <v>156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10"/>
      <c r="M132" s="108">
        <v>1</v>
      </c>
    </row>
    <row r="133" spans="1:15" ht="33.75" customHeight="1" x14ac:dyDescent="0.2">
      <c r="A133" s="110">
        <v>102</v>
      </c>
      <c r="B133" s="110" t="s">
        <v>157</v>
      </c>
      <c r="C133" s="110" t="s">
        <v>158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10"/>
      <c r="M133" s="108">
        <v>1</v>
      </c>
    </row>
    <row r="134" spans="1:15" ht="33.75" customHeight="1" x14ac:dyDescent="0.2">
      <c r="A134" s="110">
        <v>102</v>
      </c>
      <c r="B134" s="110" t="s">
        <v>159</v>
      </c>
      <c r="C134" s="110" t="s">
        <v>160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10"/>
      <c r="M134" s="108">
        <v>1</v>
      </c>
      <c r="O134" s="146"/>
    </row>
    <row r="135" spans="1:15" ht="33.75" customHeight="1" x14ac:dyDescent="0.2">
      <c r="A135" s="110">
        <v>102</v>
      </c>
      <c r="B135" s="110" t="s">
        <v>161</v>
      </c>
      <c r="C135" s="110" t="s">
        <v>162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10"/>
      <c r="M135" s="108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250</v>
      </c>
      <c r="I136" s="88">
        <f t="shared" si="11"/>
        <v>0</v>
      </c>
      <c r="J136" s="88">
        <f t="shared" si="11"/>
        <v>0</v>
      </c>
      <c r="K136" s="88">
        <f t="shared" si="11"/>
        <v>44357</v>
      </c>
      <c r="M136" s="104">
        <f>SUM(M124:M135)</f>
        <v>12</v>
      </c>
    </row>
    <row r="137" spans="1:15" x14ac:dyDescent="0.2">
      <c r="D137" s="63"/>
      <c r="E137" s="112"/>
      <c r="F137" s="112"/>
      <c r="G137" s="112"/>
      <c r="H137" s="112"/>
      <c r="I137" s="112"/>
      <c r="J137" s="112"/>
      <c r="K137" s="112"/>
      <c r="M137" s="108"/>
    </row>
    <row r="138" spans="1:15" ht="90" customHeight="1" x14ac:dyDescent="0.2">
      <c r="D138" s="63"/>
      <c r="E138" s="112"/>
      <c r="F138" s="112"/>
      <c r="G138" s="112"/>
      <c r="H138" s="112"/>
      <c r="I138" s="112"/>
      <c r="J138" s="112"/>
      <c r="K138" s="112"/>
      <c r="M138" s="108"/>
    </row>
    <row r="139" spans="1:15" ht="13.5" thickBot="1" x14ac:dyDescent="0.25">
      <c r="A139" s="1"/>
      <c r="B139" s="1"/>
      <c r="C139" s="1"/>
      <c r="D139" s="162" t="s">
        <v>0</v>
      </c>
      <c r="E139" s="162"/>
      <c r="F139" s="162"/>
      <c r="G139" s="162"/>
      <c r="H139" s="162"/>
      <c r="I139" s="1"/>
      <c r="J139" s="1"/>
      <c r="K139" s="2"/>
      <c r="L139" s="1"/>
      <c r="M139" s="108"/>
    </row>
    <row r="140" spans="1:15" ht="13.5" thickBot="1" x14ac:dyDescent="0.25">
      <c r="A140" s="1"/>
      <c r="B140" s="1"/>
      <c r="C140" s="1"/>
      <c r="D140" s="163" t="s">
        <v>1</v>
      </c>
      <c r="E140" s="163"/>
      <c r="F140" s="163"/>
      <c r="G140" s="163"/>
      <c r="H140" s="163"/>
      <c r="I140" s="1"/>
      <c r="J140" s="1"/>
      <c r="K140" s="2"/>
      <c r="L140" s="3" t="s">
        <v>163</v>
      </c>
      <c r="M140" s="108"/>
    </row>
    <row r="141" spans="1:15" x14ac:dyDescent="0.2">
      <c r="A141" s="1"/>
      <c r="B141" s="1"/>
      <c r="C141" s="1"/>
      <c r="D141" s="164" t="s">
        <v>283</v>
      </c>
      <c r="E141" s="164"/>
      <c r="F141" s="164"/>
      <c r="G141" s="164"/>
      <c r="H141" s="164"/>
      <c r="I141" s="1"/>
      <c r="J141" s="1"/>
      <c r="K141" s="2"/>
      <c r="L141" s="1"/>
      <c r="M141" s="108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8"/>
    </row>
    <row r="143" spans="1:15" ht="13.5" thickBot="1" x14ac:dyDescent="0.25">
      <c r="M143" s="108"/>
    </row>
    <row r="144" spans="1:15" ht="13.5" thickBot="1" x14ac:dyDescent="0.25">
      <c r="A144" s="4"/>
      <c r="B144" s="4"/>
      <c r="C144" s="5"/>
      <c r="D144" s="6"/>
      <c r="E144" s="165" t="s">
        <v>3</v>
      </c>
      <c r="F144" s="165"/>
      <c r="G144" s="166" t="s">
        <v>4</v>
      </c>
      <c r="H144" s="166"/>
      <c r="I144" s="166"/>
      <c r="J144" s="166"/>
      <c r="K144" s="11"/>
      <c r="L144" s="12"/>
      <c r="M144" s="108"/>
    </row>
    <row r="145" spans="1:13" ht="13.5" thickBot="1" x14ac:dyDescent="0.25">
      <c r="A145" s="13" t="s">
        <v>5</v>
      </c>
      <c r="B145" s="167" t="s">
        <v>6</v>
      </c>
      <c r="C145" s="169" t="s">
        <v>7</v>
      </c>
      <c r="D145" s="171" t="s">
        <v>8</v>
      </c>
      <c r="E145" s="152" t="s">
        <v>9</v>
      </c>
      <c r="F145" s="154" t="s">
        <v>10</v>
      </c>
      <c r="G145" s="152" t="s">
        <v>11</v>
      </c>
      <c r="H145" s="154" t="s">
        <v>12</v>
      </c>
      <c r="I145" s="152" t="s">
        <v>10</v>
      </c>
      <c r="J145" s="156" t="s">
        <v>13</v>
      </c>
      <c r="K145" s="158" t="s">
        <v>14</v>
      </c>
      <c r="L145" s="160" t="s">
        <v>15</v>
      </c>
      <c r="M145" s="108"/>
    </row>
    <row r="146" spans="1:13" x14ac:dyDescent="0.2">
      <c r="A146" s="109" t="s">
        <v>16</v>
      </c>
      <c r="B146" s="168"/>
      <c r="C146" s="170"/>
      <c r="D146" s="172"/>
      <c r="E146" s="153"/>
      <c r="F146" s="155"/>
      <c r="G146" s="153"/>
      <c r="H146" s="155"/>
      <c r="I146" s="153"/>
      <c r="J146" s="157"/>
      <c r="K146" s="159"/>
      <c r="L146" s="161"/>
      <c r="M146" s="108"/>
    </row>
    <row r="147" spans="1:13" ht="36.75" customHeight="1" x14ac:dyDescent="0.2">
      <c r="A147" s="110">
        <v>102</v>
      </c>
      <c r="B147" s="110" t="s">
        <v>164</v>
      </c>
      <c r="C147" s="110" t="s">
        <v>165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8">
        <v>1</v>
      </c>
    </row>
    <row r="148" spans="1:13" ht="34.5" customHeight="1" x14ac:dyDescent="0.2">
      <c r="A148" s="110">
        <v>102</v>
      </c>
      <c r="B148" s="110" t="s">
        <v>166</v>
      </c>
      <c r="C148" s="110" t="s">
        <v>167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8">
        <v>1</v>
      </c>
    </row>
    <row r="149" spans="1:13" ht="35.25" customHeight="1" x14ac:dyDescent="0.2">
      <c r="A149" s="110">
        <v>602</v>
      </c>
      <c r="B149" s="110" t="s">
        <v>168</v>
      </c>
      <c r="C149" s="110" t="s">
        <v>169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8">
        <v>1</v>
      </c>
    </row>
    <row r="150" spans="1:13" ht="33" customHeight="1" x14ac:dyDescent="0.2">
      <c r="A150" s="110">
        <v>102</v>
      </c>
      <c r="B150" s="110" t="s">
        <v>170</v>
      </c>
      <c r="C150" s="110" t="s">
        <v>171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8">
        <v>1</v>
      </c>
    </row>
    <row r="151" spans="1:13" ht="36" customHeight="1" x14ac:dyDescent="0.2">
      <c r="A151" s="110">
        <v>102</v>
      </c>
      <c r="B151" s="110" t="s">
        <v>172</v>
      </c>
      <c r="C151" s="110" t="s">
        <v>173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8">
        <v>1</v>
      </c>
    </row>
    <row r="152" spans="1:13" ht="31.5" customHeight="1" x14ac:dyDescent="0.2">
      <c r="A152" s="110">
        <v>102</v>
      </c>
      <c r="B152" s="110" t="s">
        <v>174</v>
      </c>
      <c r="C152" s="110" t="s">
        <v>175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8">
        <v>1</v>
      </c>
    </row>
    <row r="153" spans="1:13" ht="39.75" customHeight="1" x14ac:dyDescent="0.2">
      <c r="A153" s="110">
        <v>102</v>
      </c>
      <c r="B153" s="110" t="s">
        <v>176</v>
      </c>
      <c r="C153" s="110" t="s">
        <v>177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8">
        <v>1</v>
      </c>
    </row>
    <row r="154" spans="1:13" ht="39.75" customHeight="1" x14ac:dyDescent="0.2">
      <c r="A154" s="110">
        <v>102</v>
      </c>
      <c r="B154" s="110" t="s">
        <v>178</v>
      </c>
      <c r="C154" s="110" t="s">
        <v>179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8">
        <v>1</v>
      </c>
    </row>
    <row r="155" spans="1:13" ht="39.75" customHeight="1" x14ac:dyDescent="0.2">
      <c r="A155" s="110">
        <v>102</v>
      </c>
      <c r="B155" s="110" t="s">
        <v>180</v>
      </c>
      <c r="C155" s="110" t="s">
        <v>181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8">
        <v>1</v>
      </c>
    </row>
    <row r="156" spans="1:13" ht="39.75" customHeight="1" x14ac:dyDescent="0.2">
      <c r="A156" s="110">
        <v>102</v>
      </c>
      <c r="B156" s="110" t="s">
        <v>182</v>
      </c>
      <c r="C156" s="110" t="s">
        <v>183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8">
        <v>1</v>
      </c>
    </row>
    <row r="157" spans="1:13" ht="39.75" customHeight="1" x14ac:dyDescent="0.2">
      <c r="A157" s="110">
        <v>102</v>
      </c>
      <c r="B157" s="110" t="s">
        <v>184</v>
      </c>
      <c r="C157" s="110" t="s">
        <v>185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8">
        <v>1</v>
      </c>
    </row>
    <row r="158" spans="1:13" ht="39.75" customHeight="1" x14ac:dyDescent="0.2">
      <c r="A158" s="110">
        <v>602</v>
      </c>
      <c r="B158" s="110" t="s">
        <v>186</v>
      </c>
      <c r="C158" s="110" t="s">
        <v>187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8">
        <v>1</v>
      </c>
    </row>
    <row r="159" spans="1:13" ht="13.5" thickBot="1" x14ac:dyDescent="0.25">
      <c r="A159" s="113"/>
      <c r="B159" s="113"/>
      <c r="C159" s="113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8">
        <f>SUM(M147:M158)</f>
        <v>12</v>
      </c>
    </row>
    <row r="160" spans="1:13" x14ac:dyDescent="0.2">
      <c r="D160" s="63"/>
      <c r="E160" s="112"/>
      <c r="F160" s="112"/>
      <c r="G160" s="112"/>
      <c r="H160" s="112"/>
      <c r="I160" s="112"/>
      <c r="J160" s="112"/>
      <c r="K160" s="112"/>
      <c r="M160" s="108"/>
    </row>
    <row r="161" spans="1:13" ht="15.75" customHeight="1" x14ac:dyDescent="0.2">
      <c r="D161" s="63"/>
      <c r="E161" s="112"/>
      <c r="F161" s="112"/>
      <c r="G161" s="112"/>
      <c r="H161" s="112"/>
      <c r="I161" s="112"/>
      <c r="J161" s="112"/>
      <c r="K161" s="112"/>
      <c r="M161" s="108"/>
    </row>
    <row r="162" spans="1:13" ht="15" customHeight="1" x14ac:dyDescent="0.2">
      <c r="D162" s="63"/>
      <c r="E162" s="112"/>
      <c r="F162" s="112"/>
      <c r="G162" s="112"/>
      <c r="H162" s="112"/>
      <c r="I162" s="112"/>
      <c r="J162" s="112"/>
      <c r="K162" s="112"/>
      <c r="M162" s="108"/>
    </row>
    <row r="163" spans="1:13" ht="38.25" customHeight="1" x14ac:dyDescent="0.2">
      <c r="D163" s="63"/>
      <c r="E163" s="112"/>
      <c r="F163" s="112"/>
      <c r="G163" s="112"/>
      <c r="H163" s="112"/>
      <c r="I163" s="112"/>
      <c r="J163" s="112"/>
      <c r="K163" s="112"/>
      <c r="M163" s="108"/>
    </row>
    <row r="164" spans="1:13" ht="39.75" customHeight="1" x14ac:dyDescent="0.2">
      <c r="D164" s="63"/>
      <c r="E164" s="112"/>
      <c r="F164" s="112"/>
      <c r="G164" s="112"/>
      <c r="H164" s="112"/>
      <c r="I164" s="112"/>
      <c r="J164" s="112"/>
      <c r="K164" s="112"/>
      <c r="M164" s="108"/>
    </row>
    <row r="165" spans="1:13" ht="13.5" thickBot="1" x14ac:dyDescent="0.25">
      <c r="A165" s="1"/>
      <c r="B165" s="1"/>
      <c r="C165" s="1"/>
      <c r="D165" s="162" t="s">
        <v>0</v>
      </c>
      <c r="E165" s="162"/>
      <c r="F165" s="162"/>
      <c r="G165" s="162"/>
      <c r="H165" s="162"/>
      <c r="I165" s="1"/>
      <c r="J165" s="1"/>
      <c r="K165" s="2"/>
      <c r="L165" s="1"/>
      <c r="M165" s="108"/>
    </row>
    <row r="166" spans="1:13" ht="13.5" thickBot="1" x14ac:dyDescent="0.25">
      <c r="A166" s="1"/>
      <c r="B166" s="1"/>
      <c r="C166" s="1"/>
      <c r="D166" s="163" t="s">
        <v>1</v>
      </c>
      <c r="E166" s="163"/>
      <c r="F166" s="163"/>
      <c r="G166" s="163"/>
      <c r="H166" s="163"/>
      <c r="I166" s="1"/>
      <c r="J166" s="1"/>
      <c r="K166" s="2"/>
      <c r="L166" s="3" t="s">
        <v>188</v>
      </c>
      <c r="M166" s="108"/>
    </row>
    <row r="167" spans="1:13" x14ac:dyDescent="0.2">
      <c r="A167" s="1"/>
      <c r="B167" s="1"/>
      <c r="C167" s="1"/>
      <c r="D167" s="164" t="s">
        <v>283</v>
      </c>
      <c r="E167" s="164"/>
      <c r="F167" s="164"/>
      <c r="G167" s="164"/>
      <c r="H167" s="164"/>
      <c r="I167" s="1"/>
      <c r="J167" s="1"/>
      <c r="K167" s="2"/>
      <c r="L167" s="1"/>
      <c r="M167" s="108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8"/>
    </row>
    <row r="169" spans="1:13" ht="13.5" thickBot="1" x14ac:dyDescent="0.25">
      <c r="M169" s="108"/>
    </row>
    <row r="170" spans="1:13" ht="13.5" thickBot="1" x14ac:dyDescent="0.25">
      <c r="A170" s="4"/>
      <c r="B170" s="4"/>
      <c r="C170" s="5"/>
      <c r="D170" s="6"/>
      <c r="E170" s="165" t="s">
        <v>3</v>
      </c>
      <c r="F170" s="165"/>
      <c r="G170" s="166" t="s">
        <v>4</v>
      </c>
      <c r="H170" s="166"/>
      <c r="I170" s="166"/>
      <c r="J170" s="166"/>
      <c r="K170" s="11"/>
      <c r="L170" s="12"/>
      <c r="M170" s="108"/>
    </row>
    <row r="171" spans="1:13" ht="13.5" customHeight="1" thickBot="1" x14ac:dyDescent="0.25">
      <c r="A171" s="13" t="s">
        <v>5</v>
      </c>
      <c r="B171" s="167" t="s">
        <v>6</v>
      </c>
      <c r="C171" s="169" t="s">
        <v>7</v>
      </c>
      <c r="D171" s="171" t="s">
        <v>8</v>
      </c>
      <c r="E171" s="152" t="s">
        <v>9</v>
      </c>
      <c r="F171" s="154" t="s">
        <v>10</v>
      </c>
      <c r="G171" s="152" t="s">
        <v>11</v>
      </c>
      <c r="H171" s="154" t="s">
        <v>12</v>
      </c>
      <c r="I171" s="152" t="s">
        <v>10</v>
      </c>
      <c r="J171" s="156" t="s">
        <v>13</v>
      </c>
      <c r="K171" s="158" t="s">
        <v>14</v>
      </c>
      <c r="L171" s="160" t="s">
        <v>15</v>
      </c>
      <c r="M171" s="108"/>
    </row>
    <row r="172" spans="1:13" x14ac:dyDescent="0.2">
      <c r="A172" s="109" t="s">
        <v>16</v>
      </c>
      <c r="B172" s="168"/>
      <c r="C172" s="170"/>
      <c r="D172" s="172"/>
      <c r="E172" s="153"/>
      <c r="F172" s="155"/>
      <c r="G172" s="153"/>
      <c r="H172" s="155"/>
      <c r="I172" s="153"/>
      <c r="J172" s="157"/>
      <c r="K172" s="159"/>
      <c r="L172" s="161"/>
      <c r="M172" s="108"/>
    </row>
    <row r="173" spans="1:13" ht="39.75" customHeight="1" x14ac:dyDescent="0.2">
      <c r="A173" s="110">
        <v>102</v>
      </c>
      <c r="B173" s="110" t="s">
        <v>189</v>
      </c>
      <c r="C173" s="110" t="s">
        <v>225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8">
        <v>1</v>
      </c>
    </row>
    <row r="174" spans="1:13" ht="39.75" customHeight="1" x14ac:dyDescent="0.2">
      <c r="A174" s="110">
        <v>102</v>
      </c>
      <c r="B174" s="110" t="s">
        <v>190</v>
      </c>
      <c r="C174" s="110" t="s">
        <v>191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8">
        <v>1</v>
      </c>
    </row>
    <row r="175" spans="1:13" ht="39.75" customHeight="1" x14ac:dyDescent="0.2">
      <c r="A175" s="110">
        <v>102</v>
      </c>
      <c r="B175" s="110" t="s">
        <v>192</v>
      </c>
      <c r="C175" s="110" t="s">
        <v>193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8">
        <v>1</v>
      </c>
    </row>
    <row r="176" spans="1:13" ht="39.75" customHeight="1" x14ac:dyDescent="0.2">
      <c r="A176" s="110">
        <v>102</v>
      </c>
      <c r="B176" s="110" t="s">
        <v>194</v>
      </c>
      <c r="C176" s="110" t="s">
        <v>195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8">
        <v>1</v>
      </c>
    </row>
    <row r="177" spans="1:15" ht="39.75" customHeight="1" x14ac:dyDescent="0.2">
      <c r="A177" s="110">
        <v>102</v>
      </c>
      <c r="B177" s="110" t="s">
        <v>196</v>
      </c>
      <c r="C177" s="110" t="s">
        <v>197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8">
        <v>1</v>
      </c>
    </row>
    <row r="178" spans="1:15" ht="39.75" customHeight="1" x14ac:dyDescent="0.2">
      <c r="A178" s="110">
        <v>102</v>
      </c>
      <c r="B178" s="110" t="s">
        <v>198</v>
      </c>
      <c r="C178" s="110" t="s">
        <v>199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4">
        <v>1</v>
      </c>
    </row>
    <row r="179" spans="1:15" ht="39.75" customHeight="1" x14ac:dyDescent="0.2">
      <c r="A179" s="110">
        <v>602</v>
      </c>
      <c r="B179" s="110" t="s">
        <v>200</v>
      </c>
      <c r="C179" s="110" t="s">
        <v>201</v>
      </c>
      <c r="D179" s="110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4">
        <v>1</v>
      </c>
    </row>
    <row r="180" spans="1:15" ht="39.75" customHeight="1" x14ac:dyDescent="0.2">
      <c r="A180" s="110">
        <v>102</v>
      </c>
      <c r="B180" s="110" t="s">
        <v>202</v>
      </c>
      <c r="C180" s="110" t="s">
        <v>203</v>
      </c>
      <c r="D180" s="110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4">
        <v>1</v>
      </c>
    </row>
    <row r="181" spans="1:15" ht="39.75" customHeight="1" x14ac:dyDescent="0.2">
      <c r="A181" s="110">
        <v>102</v>
      </c>
      <c r="B181" s="110" t="s">
        <v>204</v>
      </c>
      <c r="C181" s="110" t="s">
        <v>205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4">
        <v>1</v>
      </c>
    </row>
    <row r="182" spans="1:15" ht="39.75" customHeight="1" x14ac:dyDescent="0.2">
      <c r="A182" s="110">
        <v>102</v>
      </c>
      <c r="B182" s="110" t="s">
        <v>206</v>
      </c>
      <c r="C182" s="110" t="s">
        <v>207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4">
        <v>1</v>
      </c>
    </row>
    <row r="183" spans="1:15" ht="39.75" customHeight="1" x14ac:dyDescent="0.2">
      <c r="A183" s="110">
        <v>102</v>
      </c>
      <c r="B183" s="110" t="s">
        <v>208</v>
      </c>
      <c r="C183" s="110" t="s">
        <v>209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4">
        <v>1</v>
      </c>
    </row>
    <row r="184" spans="1:15" ht="13.5" customHeight="1" thickBot="1" x14ac:dyDescent="0.25">
      <c r="A184" s="113"/>
      <c r="B184" s="113"/>
      <c r="C184" s="113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45">
        <f t="shared" si="15"/>
        <v>0</v>
      </c>
      <c r="K184" s="88">
        <f t="shared" si="15"/>
        <v>68183</v>
      </c>
      <c r="L184" s="139"/>
      <c r="M184" s="104">
        <f>SUM(M167:M183)</f>
        <v>11</v>
      </c>
    </row>
    <row r="185" spans="1:15" ht="39.75" customHeight="1" x14ac:dyDescent="0.2">
      <c r="A185" s="113"/>
      <c r="B185" s="113"/>
      <c r="C185" s="113"/>
      <c r="D185" s="140"/>
      <c r="E185" s="141"/>
      <c r="F185" s="142"/>
      <c r="G185" s="142"/>
      <c r="H185" s="143"/>
      <c r="I185" s="142"/>
      <c r="J185" s="142"/>
      <c r="K185" s="143"/>
      <c r="L185" s="87"/>
      <c r="M185" s="114"/>
      <c r="N185" s="87"/>
      <c r="O185" s="87"/>
    </row>
    <row r="186" spans="1:15" ht="64.5" customHeight="1" x14ac:dyDescent="0.2">
      <c r="A186" s="113"/>
      <c r="B186" s="113"/>
      <c r="C186" s="113"/>
      <c r="D186" s="140"/>
      <c r="E186" s="141"/>
      <c r="F186" s="142"/>
      <c r="G186" s="142"/>
      <c r="H186" s="143"/>
      <c r="I186" s="142"/>
      <c r="J186" s="142"/>
      <c r="K186" s="143"/>
      <c r="L186" s="87"/>
      <c r="M186" s="114"/>
      <c r="N186" s="87"/>
      <c r="O186" s="87"/>
    </row>
    <row r="187" spans="1:15" ht="13.5" thickBot="1" x14ac:dyDescent="0.25">
      <c r="A187" s="1"/>
      <c r="B187" s="1"/>
      <c r="C187" s="1"/>
      <c r="D187" s="162" t="s">
        <v>0</v>
      </c>
      <c r="E187" s="162"/>
      <c r="F187" s="162"/>
      <c r="G187" s="162"/>
      <c r="H187" s="162"/>
      <c r="I187" s="1"/>
      <c r="J187" s="1"/>
      <c r="K187" s="2"/>
      <c r="L187" s="1"/>
      <c r="M187" s="108"/>
    </row>
    <row r="188" spans="1:15" ht="13.5" thickBot="1" x14ac:dyDescent="0.25">
      <c r="A188" s="1"/>
      <c r="B188" s="1"/>
      <c r="C188" s="1"/>
      <c r="D188" s="163" t="s">
        <v>1</v>
      </c>
      <c r="E188" s="163"/>
      <c r="F188" s="163"/>
      <c r="G188" s="163"/>
      <c r="H188" s="163"/>
      <c r="I188" s="1"/>
      <c r="J188" s="1"/>
      <c r="K188" s="2"/>
      <c r="L188" s="3" t="s">
        <v>224</v>
      </c>
      <c r="M188" s="108"/>
    </row>
    <row r="189" spans="1:15" x14ac:dyDescent="0.2">
      <c r="A189" s="1"/>
      <c r="B189" s="1"/>
      <c r="C189" s="1"/>
      <c r="D189" s="164" t="s">
        <v>283</v>
      </c>
      <c r="E189" s="164"/>
      <c r="F189" s="164"/>
      <c r="G189" s="164"/>
      <c r="H189" s="164"/>
      <c r="I189" s="1"/>
      <c r="J189" s="1"/>
      <c r="K189" s="2"/>
      <c r="L189" s="1"/>
      <c r="M189" s="108"/>
    </row>
    <row r="190" spans="1:15" ht="13.5" thickBot="1" x14ac:dyDescent="0.25">
      <c r="A190" s="1"/>
      <c r="B190" s="1"/>
      <c r="C190" s="144"/>
      <c r="D190" s="71"/>
      <c r="E190" s="71"/>
      <c r="F190" s="71"/>
      <c r="G190" s="71"/>
      <c r="H190" s="71"/>
      <c r="I190" s="144"/>
      <c r="J190" s="1"/>
      <c r="K190" s="2"/>
      <c r="L190" s="1"/>
      <c r="M190" s="108"/>
    </row>
    <row r="191" spans="1:15" ht="13.5" thickBot="1" x14ac:dyDescent="0.25">
      <c r="A191" s="4"/>
      <c r="B191" s="4"/>
      <c r="C191" s="5"/>
      <c r="D191" s="6"/>
      <c r="E191" s="165" t="s">
        <v>3</v>
      </c>
      <c r="F191" s="165"/>
      <c r="G191" s="166" t="s">
        <v>4</v>
      </c>
      <c r="H191" s="166"/>
      <c r="I191" s="166"/>
      <c r="J191" s="166"/>
      <c r="K191" s="11"/>
      <c r="L191" s="12"/>
      <c r="M191" s="108"/>
    </row>
    <row r="192" spans="1:15" ht="13.5" customHeight="1" thickBot="1" x14ac:dyDescent="0.25">
      <c r="A192" s="13" t="s">
        <v>5</v>
      </c>
      <c r="B192" s="167" t="s">
        <v>6</v>
      </c>
      <c r="C192" s="169" t="s">
        <v>7</v>
      </c>
      <c r="D192" s="171" t="s">
        <v>8</v>
      </c>
      <c r="E192" s="152" t="s">
        <v>9</v>
      </c>
      <c r="F192" s="154" t="s">
        <v>10</v>
      </c>
      <c r="G192" s="152" t="s">
        <v>11</v>
      </c>
      <c r="H192" s="154" t="s">
        <v>12</v>
      </c>
      <c r="I192" s="152" t="s">
        <v>10</v>
      </c>
      <c r="J192" s="156" t="s">
        <v>13</v>
      </c>
      <c r="K192" s="158" t="s">
        <v>14</v>
      </c>
      <c r="L192" s="160" t="s">
        <v>15</v>
      </c>
      <c r="M192" s="108"/>
    </row>
    <row r="193" spans="1:13" x14ac:dyDescent="0.2">
      <c r="A193" s="109" t="s">
        <v>16</v>
      </c>
      <c r="B193" s="168"/>
      <c r="C193" s="170"/>
      <c r="D193" s="172"/>
      <c r="E193" s="153"/>
      <c r="F193" s="155"/>
      <c r="G193" s="153"/>
      <c r="H193" s="155"/>
      <c r="I193" s="153"/>
      <c r="J193" s="157"/>
      <c r="K193" s="159"/>
      <c r="L193" s="161"/>
      <c r="M193" s="108"/>
    </row>
    <row r="194" spans="1:13" ht="39.75" customHeight="1" x14ac:dyDescent="0.2">
      <c r="A194" s="110">
        <v>102</v>
      </c>
      <c r="B194" s="110" t="s">
        <v>220</v>
      </c>
      <c r="C194" s="110" t="s">
        <v>222</v>
      </c>
      <c r="D194" s="26" t="s">
        <v>49</v>
      </c>
      <c r="E194" s="28">
        <v>2241</v>
      </c>
      <c r="F194" s="29"/>
      <c r="G194" s="29"/>
      <c r="H194" s="138"/>
      <c r="I194" s="29"/>
      <c r="J194" s="29"/>
      <c r="K194" s="46">
        <f t="shared" si="14"/>
        <v>2241</v>
      </c>
      <c r="L194" s="85"/>
      <c r="M194" s="114">
        <v>1</v>
      </c>
    </row>
    <row r="195" spans="1:13" ht="39.75" customHeight="1" x14ac:dyDescent="0.2">
      <c r="A195" s="110">
        <v>102</v>
      </c>
      <c r="B195" s="110" t="s">
        <v>221</v>
      </c>
      <c r="C195" s="110" t="s">
        <v>228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4">
        <v>1</v>
      </c>
    </row>
    <row r="196" spans="1:13" ht="39.75" customHeight="1" x14ac:dyDescent="0.2">
      <c r="A196" s="110">
        <v>102</v>
      </c>
      <c r="B196" s="110" t="s">
        <v>226</v>
      </c>
      <c r="C196" s="110" t="s">
        <v>227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4">
        <v>1</v>
      </c>
    </row>
    <row r="197" spans="1:13" ht="39.75" customHeight="1" x14ac:dyDescent="0.2">
      <c r="A197" s="110">
        <v>102</v>
      </c>
      <c r="B197" s="110" t="s">
        <v>229</v>
      </c>
      <c r="C197" s="110" t="s">
        <v>230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4">
        <v>1</v>
      </c>
    </row>
    <row r="198" spans="1:13" ht="39.75" customHeight="1" x14ac:dyDescent="0.2">
      <c r="A198" s="110">
        <v>602</v>
      </c>
      <c r="B198" s="110" t="s">
        <v>231</v>
      </c>
      <c r="C198" s="110" t="s">
        <v>235</v>
      </c>
      <c r="D198" s="26" t="s">
        <v>265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4">
        <v>1</v>
      </c>
    </row>
    <row r="199" spans="1:13" ht="39.75" customHeight="1" x14ac:dyDescent="0.2">
      <c r="A199" s="110">
        <v>602</v>
      </c>
      <c r="B199" s="110" t="s">
        <v>232</v>
      </c>
      <c r="C199" s="110" t="s">
        <v>236</v>
      </c>
      <c r="D199" s="26" t="s">
        <v>265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4">
        <v>1</v>
      </c>
    </row>
    <row r="200" spans="1:13" ht="39.75" customHeight="1" x14ac:dyDescent="0.2">
      <c r="A200" s="110">
        <v>102</v>
      </c>
      <c r="B200" s="110" t="s">
        <v>233</v>
      </c>
      <c r="C200" s="110" t="s">
        <v>237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4">
        <v>1</v>
      </c>
    </row>
    <row r="201" spans="1:13" ht="39.75" customHeight="1" x14ac:dyDescent="0.2">
      <c r="A201" s="110">
        <v>102</v>
      </c>
      <c r="B201" s="110" t="s">
        <v>234</v>
      </c>
      <c r="C201" s="110" t="s">
        <v>238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4">
        <v>1</v>
      </c>
    </row>
    <row r="202" spans="1:13" ht="39.75" customHeight="1" x14ac:dyDescent="0.2">
      <c r="A202" s="110">
        <v>102</v>
      </c>
      <c r="B202" s="110" t="s">
        <v>239</v>
      </c>
      <c r="C202" s="147" t="s">
        <v>240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4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45">
        <f t="shared" si="16"/>
        <v>0</v>
      </c>
      <c r="K203" s="88">
        <f>SUM(K194:K202)</f>
        <v>53785</v>
      </c>
      <c r="L203" s="87"/>
      <c r="M203" s="112">
        <f>SUM(M194:M202)</f>
        <v>9</v>
      </c>
    </row>
    <row r="204" spans="1:13" ht="119.25" customHeight="1" x14ac:dyDescent="0.2">
      <c r="D204" s="63"/>
      <c r="E204" s="112"/>
      <c r="F204" s="112"/>
      <c r="G204" s="112"/>
      <c r="H204" s="112"/>
      <c r="I204" s="112"/>
      <c r="J204" s="112"/>
      <c r="K204" s="112"/>
      <c r="L204" s="87"/>
      <c r="M204" s="112"/>
    </row>
    <row r="205" spans="1:13" ht="51" customHeight="1" x14ac:dyDescent="0.2">
      <c r="D205" s="63"/>
      <c r="E205" s="112"/>
      <c r="F205" s="112"/>
      <c r="G205" s="112"/>
      <c r="H205" s="112"/>
      <c r="I205" s="112"/>
      <c r="J205" s="112"/>
      <c r="K205" s="112"/>
      <c r="M205" s="108"/>
    </row>
    <row r="206" spans="1:13" ht="13.5" thickBot="1" x14ac:dyDescent="0.25">
      <c r="A206" s="1"/>
      <c r="B206" s="1"/>
      <c r="C206" s="1"/>
      <c r="D206" s="162" t="s">
        <v>0</v>
      </c>
      <c r="E206" s="162"/>
      <c r="F206" s="162"/>
      <c r="G206" s="162"/>
      <c r="H206" s="162"/>
      <c r="I206" s="1"/>
      <c r="J206" s="1"/>
      <c r="K206" s="2"/>
      <c r="L206" s="1"/>
      <c r="M206" s="108"/>
    </row>
    <row r="207" spans="1:13" ht="13.5" thickBot="1" x14ac:dyDescent="0.25">
      <c r="A207" s="1"/>
      <c r="B207" s="1"/>
      <c r="C207" s="1"/>
      <c r="D207" s="163" t="s">
        <v>1</v>
      </c>
      <c r="E207" s="163"/>
      <c r="F207" s="163"/>
      <c r="G207" s="163"/>
      <c r="H207" s="163"/>
      <c r="I207" s="1"/>
      <c r="J207" s="1"/>
      <c r="K207" s="2"/>
      <c r="L207" s="3" t="s">
        <v>241</v>
      </c>
      <c r="M207" s="108"/>
    </row>
    <row r="208" spans="1:13" x14ac:dyDescent="0.2">
      <c r="A208" s="1"/>
      <c r="B208" s="1"/>
      <c r="C208" s="1"/>
      <c r="D208" s="164" t="s">
        <v>283</v>
      </c>
      <c r="E208" s="164"/>
      <c r="F208" s="164"/>
      <c r="G208" s="164"/>
      <c r="H208" s="164"/>
      <c r="I208" s="1"/>
      <c r="J208" s="1"/>
      <c r="K208" s="2"/>
      <c r="L208" s="1"/>
      <c r="M208" s="108"/>
    </row>
    <row r="209" spans="1:13" ht="13.5" thickBot="1" x14ac:dyDescent="0.25">
      <c r="A209" s="1"/>
      <c r="B209" s="1"/>
      <c r="C209" s="144"/>
      <c r="D209" s="71"/>
      <c r="E209" s="71"/>
      <c r="F209" s="71"/>
      <c r="G209" s="71"/>
      <c r="H209" s="71"/>
      <c r="I209" s="144"/>
      <c r="J209" s="1"/>
      <c r="K209" s="2"/>
      <c r="L209" s="1"/>
      <c r="M209" s="108"/>
    </row>
    <row r="210" spans="1:13" ht="13.5" thickBot="1" x14ac:dyDescent="0.25">
      <c r="A210" s="4"/>
      <c r="B210" s="4"/>
      <c r="C210" s="5"/>
      <c r="D210" s="6"/>
      <c r="E210" s="165" t="s">
        <v>3</v>
      </c>
      <c r="F210" s="165"/>
      <c r="G210" s="166" t="s">
        <v>4</v>
      </c>
      <c r="H210" s="166"/>
      <c r="I210" s="166"/>
      <c r="J210" s="166"/>
      <c r="K210" s="11"/>
      <c r="L210" s="12"/>
      <c r="M210" s="108"/>
    </row>
    <row r="211" spans="1:13" ht="13.5" customHeight="1" thickBot="1" x14ac:dyDescent="0.25">
      <c r="A211" s="13" t="s">
        <v>5</v>
      </c>
      <c r="B211" s="167" t="s">
        <v>6</v>
      </c>
      <c r="C211" s="169" t="s">
        <v>7</v>
      </c>
      <c r="D211" s="171" t="s">
        <v>8</v>
      </c>
      <c r="E211" s="152" t="s">
        <v>9</v>
      </c>
      <c r="F211" s="154" t="s">
        <v>10</v>
      </c>
      <c r="G211" s="152" t="s">
        <v>11</v>
      </c>
      <c r="H211" s="154" t="s">
        <v>12</v>
      </c>
      <c r="I211" s="152" t="s">
        <v>10</v>
      </c>
      <c r="J211" s="156" t="s">
        <v>13</v>
      </c>
      <c r="K211" s="158" t="s">
        <v>14</v>
      </c>
      <c r="L211" s="160" t="s">
        <v>15</v>
      </c>
      <c r="M211" s="108"/>
    </row>
    <row r="212" spans="1:13" x14ac:dyDescent="0.2">
      <c r="A212" s="109" t="s">
        <v>16</v>
      </c>
      <c r="B212" s="168"/>
      <c r="C212" s="170"/>
      <c r="D212" s="172"/>
      <c r="E212" s="153"/>
      <c r="F212" s="155"/>
      <c r="G212" s="153"/>
      <c r="H212" s="155"/>
      <c r="I212" s="153"/>
      <c r="J212" s="157"/>
      <c r="K212" s="159"/>
      <c r="L212" s="161"/>
      <c r="M212" s="108"/>
    </row>
    <row r="213" spans="1:13" ht="39.75" customHeight="1" x14ac:dyDescent="0.2">
      <c r="A213" s="110">
        <v>102</v>
      </c>
      <c r="B213" s="110" t="s">
        <v>242</v>
      </c>
      <c r="C213" s="110" t="s">
        <v>243</v>
      </c>
      <c r="D213" s="26" t="s">
        <v>49</v>
      </c>
      <c r="E213" s="28">
        <v>2902</v>
      </c>
      <c r="F213" s="29"/>
      <c r="G213" s="29"/>
      <c r="H213" s="138"/>
      <c r="I213" s="29"/>
      <c r="J213" s="29"/>
      <c r="K213" s="46">
        <f t="shared" ref="K213:K221" si="17">SUM(E213:F213)-SUM(G213:J213)</f>
        <v>2902</v>
      </c>
      <c r="L213" s="85"/>
      <c r="M213" s="114">
        <v>1</v>
      </c>
    </row>
    <row r="214" spans="1:13" ht="39.75" customHeight="1" x14ac:dyDescent="0.2">
      <c r="A214" s="110">
        <v>602</v>
      </c>
      <c r="B214" s="110" t="s">
        <v>244</v>
      </c>
      <c r="C214" s="110" t="s">
        <v>246</v>
      </c>
      <c r="D214" s="26" t="s">
        <v>266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4">
        <v>1</v>
      </c>
    </row>
    <row r="215" spans="1:13" ht="39.75" customHeight="1" x14ac:dyDescent="0.2">
      <c r="A215" s="110">
        <v>102</v>
      </c>
      <c r="B215" s="110" t="s">
        <v>247</v>
      </c>
      <c r="C215" s="110" t="s">
        <v>245</v>
      </c>
      <c r="D215" s="26" t="s">
        <v>266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4">
        <v>1</v>
      </c>
    </row>
    <row r="216" spans="1:13" ht="39.75" customHeight="1" x14ac:dyDescent="0.2">
      <c r="A216" s="110">
        <v>102</v>
      </c>
      <c r="B216" s="110" t="s">
        <v>248</v>
      </c>
      <c r="C216" s="110" t="s">
        <v>249</v>
      </c>
      <c r="D216" s="26" t="s">
        <v>266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4">
        <v>1</v>
      </c>
    </row>
    <row r="217" spans="1:13" ht="39.75" customHeight="1" x14ac:dyDescent="0.2">
      <c r="A217" s="110">
        <v>602</v>
      </c>
      <c r="B217" s="110" t="s">
        <v>250</v>
      </c>
      <c r="C217" s="110" t="s">
        <v>251</v>
      </c>
      <c r="D217" s="26" t="s">
        <v>266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4">
        <v>1</v>
      </c>
    </row>
    <row r="218" spans="1:13" ht="39.75" customHeight="1" x14ac:dyDescent="0.2">
      <c r="A218" s="110">
        <v>102</v>
      </c>
      <c r="B218" s="110" t="s">
        <v>252</v>
      </c>
      <c r="C218" s="110" t="s">
        <v>253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4">
        <v>1</v>
      </c>
    </row>
    <row r="219" spans="1:13" ht="39.75" customHeight="1" x14ac:dyDescent="0.2">
      <c r="A219" s="149">
        <v>102</v>
      </c>
      <c r="B219" s="149" t="s">
        <v>255</v>
      </c>
      <c r="C219" s="148" t="s">
        <v>256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4">
        <v>1</v>
      </c>
    </row>
    <row r="220" spans="1:13" ht="39.75" customHeight="1" x14ac:dyDescent="0.2">
      <c r="A220" s="110">
        <v>102</v>
      </c>
      <c r="B220" s="110" t="s">
        <v>257</v>
      </c>
      <c r="C220" s="110" t="s">
        <v>258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4">
        <v>1</v>
      </c>
    </row>
    <row r="221" spans="1:13" ht="39.75" customHeight="1" x14ac:dyDescent="0.2">
      <c r="A221" s="110">
        <v>102</v>
      </c>
      <c r="B221" s="110" t="s">
        <v>259</v>
      </c>
      <c r="C221" s="147" t="s">
        <v>260</v>
      </c>
      <c r="D221" s="26" t="s">
        <v>56</v>
      </c>
      <c r="E221" s="28">
        <v>3097</v>
      </c>
      <c r="F221" s="31"/>
      <c r="G221" s="29"/>
      <c r="H221" s="46">
        <v>110</v>
      </c>
      <c r="I221" s="29"/>
      <c r="J221" s="29"/>
      <c r="K221" s="46">
        <f t="shared" si="17"/>
        <v>2987</v>
      </c>
      <c r="L221" s="85"/>
      <c r="M221" s="114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110</v>
      </c>
      <c r="I222" s="88">
        <f t="shared" si="18"/>
        <v>0</v>
      </c>
      <c r="J222" s="145">
        <f t="shared" si="18"/>
        <v>0</v>
      </c>
      <c r="K222" s="88">
        <f>SUM(K213:K221)</f>
        <v>40932</v>
      </c>
      <c r="L222" s="87"/>
      <c r="M222" s="112">
        <f>SUM(M213:M221)</f>
        <v>9</v>
      </c>
    </row>
    <row r="223" spans="1:13" x14ac:dyDescent="0.2">
      <c r="D223" s="63"/>
      <c r="E223" s="112"/>
      <c r="F223" s="112"/>
      <c r="G223" s="112"/>
      <c r="H223" s="112"/>
      <c r="I223" s="112"/>
      <c r="J223" s="112"/>
      <c r="K223" s="112"/>
      <c r="L223" s="87"/>
      <c r="M223" s="112"/>
    </row>
    <row r="224" spans="1:13" ht="36.75" customHeight="1" x14ac:dyDescent="0.2">
      <c r="D224" s="63"/>
      <c r="E224" s="112"/>
      <c r="F224" s="112"/>
      <c r="G224" s="112"/>
      <c r="H224" s="112"/>
      <c r="I224" s="112"/>
      <c r="J224" s="112"/>
      <c r="K224" s="112"/>
      <c r="L224" s="87"/>
      <c r="M224" s="112"/>
    </row>
    <row r="225" spans="1:13" ht="46.5" customHeight="1" x14ac:dyDescent="0.2">
      <c r="D225" s="63"/>
      <c r="E225" s="112"/>
      <c r="F225" s="112"/>
      <c r="G225" s="112"/>
      <c r="H225" s="112"/>
      <c r="I225" s="112"/>
      <c r="J225" s="112"/>
      <c r="K225" s="112"/>
      <c r="L225" s="87"/>
      <c r="M225" s="112"/>
    </row>
    <row r="226" spans="1:13" ht="47.25" customHeight="1" x14ac:dyDescent="0.2">
      <c r="D226" s="63"/>
      <c r="E226" s="112"/>
      <c r="F226" s="112"/>
      <c r="G226" s="112"/>
      <c r="H226" s="112"/>
      <c r="I226" s="112"/>
      <c r="J226" s="112"/>
      <c r="K226" s="112"/>
      <c r="L226" s="87"/>
      <c r="M226" s="112"/>
    </row>
    <row r="227" spans="1:13" x14ac:dyDescent="0.2">
      <c r="D227" s="63"/>
      <c r="E227" s="112"/>
      <c r="F227" s="112"/>
      <c r="G227" s="112"/>
      <c r="H227" s="112"/>
      <c r="I227" s="112"/>
      <c r="J227" s="112"/>
      <c r="K227" s="112"/>
      <c r="M227" s="108"/>
    </row>
    <row r="228" spans="1:13" ht="13.5" thickBot="1" x14ac:dyDescent="0.25">
      <c r="A228" s="1"/>
      <c r="B228" s="1"/>
      <c r="C228" s="1"/>
      <c r="D228" s="162" t="s">
        <v>0</v>
      </c>
      <c r="E228" s="162"/>
      <c r="F228" s="162"/>
      <c r="G228" s="162"/>
      <c r="H228" s="162"/>
      <c r="I228" s="1"/>
      <c r="J228" s="1"/>
      <c r="K228" s="2"/>
      <c r="L228" s="1"/>
      <c r="M228" s="108"/>
    </row>
    <row r="229" spans="1:13" ht="13.5" thickBot="1" x14ac:dyDescent="0.25">
      <c r="A229" s="1"/>
      <c r="B229" s="1"/>
      <c r="C229" s="1"/>
      <c r="D229" s="163" t="s">
        <v>1</v>
      </c>
      <c r="E229" s="163"/>
      <c r="F229" s="163"/>
      <c r="G229" s="163"/>
      <c r="H229" s="163"/>
      <c r="I229" s="1"/>
      <c r="J229" s="1"/>
      <c r="K229" s="2"/>
      <c r="L229" s="3" t="s">
        <v>254</v>
      </c>
      <c r="M229" s="108"/>
    </row>
    <row r="230" spans="1:13" x14ac:dyDescent="0.2">
      <c r="A230" s="1"/>
      <c r="B230" s="1"/>
      <c r="C230" s="1"/>
      <c r="D230" s="164" t="s">
        <v>283</v>
      </c>
      <c r="E230" s="164"/>
      <c r="F230" s="164"/>
      <c r="G230" s="164"/>
      <c r="H230" s="164"/>
      <c r="I230" s="1"/>
      <c r="J230" s="1"/>
      <c r="K230" s="2"/>
      <c r="L230" s="1"/>
      <c r="M230" s="108"/>
    </row>
    <row r="231" spans="1:13" ht="13.5" thickBot="1" x14ac:dyDescent="0.25">
      <c r="A231" s="1"/>
      <c r="B231" s="1"/>
      <c r="C231" s="144"/>
      <c r="D231" s="71"/>
      <c r="E231" s="71"/>
      <c r="F231" s="71"/>
      <c r="G231" s="71"/>
      <c r="H231" s="71"/>
      <c r="I231" s="144"/>
      <c r="J231" s="1"/>
      <c r="K231" s="2"/>
      <c r="L231" s="1"/>
      <c r="M231" s="108"/>
    </row>
    <row r="232" spans="1:13" ht="13.5" thickBot="1" x14ac:dyDescent="0.25">
      <c r="A232" s="4"/>
      <c r="B232" s="4"/>
      <c r="C232" s="5"/>
      <c r="D232" s="6"/>
      <c r="E232" s="165" t="s">
        <v>3</v>
      </c>
      <c r="F232" s="165"/>
      <c r="G232" s="166" t="s">
        <v>4</v>
      </c>
      <c r="H232" s="166"/>
      <c r="I232" s="166"/>
      <c r="J232" s="166"/>
      <c r="K232" s="11"/>
      <c r="L232" s="12"/>
      <c r="M232" s="108"/>
    </row>
    <row r="233" spans="1:13" ht="13.5" thickBot="1" x14ac:dyDescent="0.25">
      <c r="A233" s="13" t="s">
        <v>5</v>
      </c>
      <c r="B233" s="167" t="s">
        <v>6</v>
      </c>
      <c r="C233" s="169" t="s">
        <v>7</v>
      </c>
      <c r="D233" s="171" t="s">
        <v>8</v>
      </c>
      <c r="E233" s="152" t="s">
        <v>9</v>
      </c>
      <c r="F233" s="154" t="s">
        <v>10</v>
      </c>
      <c r="G233" s="152" t="s">
        <v>11</v>
      </c>
      <c r="H233" s="154" t="s">
        <v>12</v>
      </c>
      <c r="I233" s="152" t="s">
        <v>10</v>
      </c>
      <c r="J233" s="156" t="s">
        <v>13</v>
      </c>
      <c r="K233" s="158" t="s">
        <v>14</v>
      </c>
      <c r="L233" s="160" t="s">
        <v>15</v>
      </c>
      <c r="M233" s="108"/>
    </row>
    <row r="234" spans="1:13" x14ac:dyDescent="0.2">
      <c r="A234" s="109" t="s">
        <v>16</v>
      </c>
      <c r="B234" s="168"/>
      <c r="C234" s="170"/>
      <c r="D234" s="172"/>
      <c r="E234" s="153"/>
      <c r="F234" s="155"/>
      <c r="G234" s="153"/>
      <c r="H234" s="155"/>
      <c r="I234" s="153"/>
      <c r="J234" s="157"/>
      <c r="K234" s="159"/>
      <c r="L234" s="161"/>
      <c r="M234" s="108"/>
    </row>
    <row r="235" spans="1:13" ht="39.950000000000003" customHeight="1" x14ac:dyDescent="0.2">
      <c r="A235" s="110">
        <v>102</v>
      </c>
      <c r="B235" s="110" t="s">
        <v>261</v>
      </c>
      <c r="C235" s="110" t="s">
        <v>262</v>
      </c>
      <c r="D235" s="26" t="s">
        <v>56</v>
      </c>
      <c r="E235" s="28">
        <v>3704</v>
      </c>
      <c r="F235" s="29"/>
      <c r="G235" s="29"/>
      <c r="H235" s="138"/>
      <c r="I235" s="29"/>
      <c r="J235" s="29"/>
      <c r="K235" s="46">
        <f t="shared" ref="K235:K242" si="19">SUM(E235:F235)-SUM(G235:J235)</f>
        <v>3704</v>
      </c>
      <c r="L235" s="85"/>
      <c r="M235" s="114">
        <v>1</v>
      </c>
    </row>
    <row r="236" spans="1:13" ht="39.950000000000003" customHeight="1" x14ac:dyDescent="0.2">
      <c r="A236" s="110">
        <v>102</v>
      </c>
      <c r="B236" s="110" t="s">
        <v>263</v>
      </c>
      <c r="C236" s="110" t="s">
        <v>264</v>
      </c>
      <c r="D236" s="26" t="s">
        <v>56</v>
      </c>
      <c r="E236" s="28">
        <v>4518</v>
      </c>
      <c r="F236" s="31"/>
      <c r="G236" s="29"/>
      <c r="H236" s="46">
        <v>150</v>
      </c>
      <c r="I236" s="29"/>
      <c r="J236" s="29"/>
      <c r="K236" s="46">
        <f t="shared" si="19"/>
        <v>4368</v>
      </c>
      <c r="L236" s="85"/>
      <c r="M236" s="114">
        <v>1</v>
      </c>
    </row>
    <row r="237" spans="1:13" ht="39.950000000000003" customHeight="1" x14ac:dyDescent="0.2">
      <c r="A237" s="110">
        <v>102</v>
      </c>
      <c r="B237" s="110" t="s">
        <v>267</v>
      </c>
      <c r="C237" s="110" t="s">
        <v>268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4">
        <v>1</v>
      </c>
    </row>
    <row r="238" spans="1:13" ht="39.950000000000003" customHeight="1" x14ac:dyDescent="0.2">
      <c r="A238" s="110">
        <v>102</v>
      </c>
      <c r="B238" s="110" t="s">
        <v>269</v>
      </c>
      <c r="C238" s="110" t="s">
        <v>270</v>
      </c>
      <c r="D238" s="26" t="s">
        <v>21</v>
      </c>
      <c r="E238" s="28">
        <v>6619</v>
      </c>
      <c r="F238" s="31"/>
      <c r="G238" s="29"/>
      <c r="H238" s="46">
        <v>300</v>
      </c>
      <c r="I238" s="29"/>
      <c r="J238" s="29"/>
      <c r="K238" s="46">
        <f t="shared" si="19"/>
        <v>6319</v>
      </c>
      <c r="L238" s="85"/>
      <c r="M238" s="114">
        <v>1</v>
      </c>
    </row>
    <row r="239" spans="1:13" ht="39.950000000000003" customHeight="1" x14ac:dyDescent="0.2">
      <c r="A239" s="110">
        <v>102</v>
      </c>
      <c r="B239" s="110" t="s">
        <v>271</v>
      </c>
      <c r="C239" s="110" t="s">
        <v>273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4">
        <v>1</v>
      </c>
    </row>
    <row r="240" spans="1:13" ht="39.950000000000003" customHeight="1" x14ac:dyDescent="0.2">
      <c r="A240" s="110">
        <v>102</v>
      </c>
      <c r="B240" s="110" t="s">
        <v>275</v>
      </c>
      <c r="C240" s="110" t="s">
        <v>280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4">
        <v>1</v>
      </c>
    </row>
    <row r="241" spans="1:13" ht="39.950000000000003" customHeight="1" x14ac:dyDescent="0.2">
      <c r="A241" s="149">
        <v>102</v>
      </c>
      <c r="B241" s="149" t="s">
        <v>276</v>
      </c>
      <c r="C241" s="148" t="s">
        <v>277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4">
        <v>1</v>
      </c>
    </row>
    <row r="242" spans="1:13" ht="39.950000000000003" customHeight="1" x14ac:dyDescent="0.2">
      <c r="A242" s="110">
        <v>102</v>
      </c>
      <c r="B242" s="110" t="s">
        <v>278</v>
      </c>
      <c r="C242" s="110" t="s">
        <v>279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4">
        <v>1</v>
      </c>
    </row>
    <row r="243" spans="1:13" ht="39.950000000000003" customHeight="1" x14ac:dyDescent="0.2">
      <c r="A243" s="110"/>
      <c r="B243" s="110"/>
      <c r="C243" s="147"/>
      <c r="D243" s="26"/>
      <c r="E243" s="28"/>
      <c r="F243" s="31"/>
      <c r="G243" s="29"/>
      <c r="H243" s="46"/>
      <c r="I243" s="29"/>
      <c r="J243" s="29"/>
      <c r="K243" s="46"/>
      <c r="L243" s="85"/>
      <c r="M243" s="114"/>
    </row>
    <row r="244" spans="1:13" ht="13.5" thickBot="1" x14ac:dyDescent="0.25">
      <c r="D244" s="49" t="s">
        <v>18</v>
      </c>
      <c r="E244" s="88">
        <f>SUM(E235:E243)</f>
        <v>31712</v>
      </c>
      <c r="F244" s="88">
        <f t="shared" ref="F244:G244" si="20">SUM(F235:F242)</f>
        <v>0</v>
      </c>
      <c r="G244" s="88">
        <f t="shared" si="20"/>
        <v>0</v>
      </c>
      <c r="H244" s="88">
        <f>SUM(H235:H243)</f>
        <v>450</v>
      </c>
      <c r="I244" s="88">
        <f t="shared" ref="I244:J244" si="21">SUM(I235:I242)</f>
        <v>0</v>
      </c>
      <c r="J244" s="145">
        <f t="shared" si="21"/>
        <v>0</v>
      </c>
      <c r="K244" s="88">
        <f>SUM(K235:K243)</f>
        <v>31262</v>
      </c>
      <c r="L244" s="87"/>
      <c r="M244" s="112">
        <f>SUM(M235:M243)</f>
        <v>8</v>
      </c>
    </row>
    <row r="245" spans="1:13" x14ac:dyDescent="0.2">
      <c r="D245" s="63"/>
      <c r="E245" s="112"/>
      <c r="F245" s="112"/>
      <c r="G245" s="112"/>
      <c r="H245" s="112"/>
      <c r="I245" s="112"/>
      <c r="J245" s="112"/>
      <c r="K245" s="112"/>
      <c r="L245" s="87"/>
      <c r="M245" s="112"/>
    </row>
    <row r="246" spans="1:13" x14ac:dyDescent="0.2">
      <c r="D246" s="63"/>
      <c r="E246" s="112"/>
      <c r="F246" s="112"/>
      <c r="G246" s="112"/>
      <c r="H246" s="112"/>
      <c r="I246" s="112"/>
      <c r="J246" s="112"/>
      <c r="K246" s="112"/>
      <c r="L246" s="87"/>
      <c r="M246" s="112"/>
    </row>
    <row r="247" spans="1:13" x14ac:dyDescent="0.2">
      <c r="D247" s="63"/>
      <c r="E247" s="112"/>
      <c r="F247" s="112"/>
      <c r="G247" s="112"/>
      <c r="H247" s="112"/>
      <c r="I247" s="112"/>
      <c r="J247" s="112"/>
      <c r="K247" s="112"/>
      <c r="L247" s="87"/>
      <c r="M247" s="112"/>
    </row>
    <row r="248" spans="1:13" x14ac:dyDescent="0.2">
      <c r="D248" s="63"/>
      <c r="E248" s="112"/>
      <c r="F248" s="112"/>
      <c r="G248" s="112"/>
      <c r="H248" s="112"/>
      <c r="I248" s="112"/>
      <c r="J248" s="112"/>
      <c r="K248" s="112"/>
      <c r="L248" s="87"/>
      <c r="M248" s="112"/>
    </row>
    <row r="249" spans="1:13" x14ac:dyDescent="0.2">
      <c r="M249" s="108"/>
    </row>
    <row r="250" spans="1:13" ht="13.5" customHeight="1" x14ac:dyDescent="0.2">
      <c r="E250" s="115">
        <f>E19+E41+E65+E90+E113+E136+E159+E184+E203+E222+F222+E244+F244</f>
        <v>521518</v>
      </c>
      <c r="F250" s="115">
        <f>F19+F41+F65+F90+F113+F136+F159+F203</f>
        <v>0</v>
      </c>
      <c r="G250" s="115">
        <f>G19+G41+G65+G90+G113+G136+G159+G203</f>
        <v>0</v>
      </c>
      <c r="H250" s="115">
        <f>H19+H41+H65+H90+H113+H136+H159+H203+H222+H244</f>
        <v>1510</v>
      </c>
      <c r="I250" s="115">
        <f>I19+I41+I65+I90+I113+I136+I159+I203</f>
        <v>0</v>
      </c>
      <c r="J250" s="115">
        <f>J19+J41+J65+J90+J113+J136+J159+J203</f>
        <v>0</v>
      </c>
      <c r="K250" s="115">
        <f>K19+K41+K65+K90+K113+K136+K159+K184+K203+K222+K244</f>
        <v>520008</v>
      </c>
      <c r="L250" s="116">
        <f>M250</f>
        <v>118</v>
      </c>
      <c r="M250" s="115">
        <f>M19+M41+M65+M90+M113+M136+M159+M184+M203+M222+M244</f>
        <v>118</v>
      </c>
    </row>
    <row r="251" spans="1:13" x14ac:dyDescent="0.2">
      <c r="D251" s="117" t="s">
        <v>210</v>
      </c>
      <c r="E251" s="118">
        <f>E250+F250</f>
        <v>521518</v>
      </c>
      <c r="F251" s="119"/>
      <c r="H251" s="117" t="s">
        <v>211</v>
      </c>
      <c r="J251" s="112">
        <f>G250+H250+I250+J250</f>
        <v>1510</v>
      </c>
      <c r="M251" s="105"/>
    </row>
    <row r="252" spans="1:13" x14ac:dyDescent="0.2">
      <c r="M252" s="105"/>
    </row>
    <row r="253" spans="1:13" x14ac:dyDescent="0.2">
      <c r="M253" s="105"/>
    </row>
    <row r="254" spans="1:13" x14ac:dyDescent="0.2">
      <c r="G254" s="120"/>
      <c r="H254" s="121"/>
      <c r="I254" s="121"/>
      <c r="J254" s="121"/>
      <c r="K254" s="122"/>
      <c r="L254" s="123"/>
      <c r="M254" s="124"/>
    </row>
    <row r="255" spans="1:13" x14ac:dyDescent="0.2">
      <c r="G255" s="120"/>
      <c r="H255" s="125"/>
      <c r="I255" s="121"/>
      <c r="J255" s="121"/>
      <c r="K255" s="122"/>
      <c r="L255" s="123"/>
      <c r="M255" s="123"/>
    </row>
    <row r="256" spans="1:13" x14ac:dyDescent="0.2">
      <c r="G256" s="120" t="s">
        <v>212</v>
      </c>
      <c r="H256" s="121" t="s">
        <v>213</v>
      </c>
      <c r="I256" s="121" t="s">
        <v>214</v>
      </c>
      <c r="J256" s="121"/>
      <c r="K256" s="122"/>
      <c r="L256" s="123"/>
      <c r="M256" s="124"/>
    </row>
    <row r="257" spans="3:13" x14ac:dyDescent="0.2">
      <c r="G257" s="120"/>
      <c r="H257" s="121"/>
      <c r="I257" s="121"/>
      <c r="J257" s="121"/>
      <c r="K257" s="122"/>
      <c r="L257" s="123"/>
      <c r="M257" s="123"/>
    </row>
    <row r="258" spans="3:13" x14ac:dyDescent="0.2">
      <c r="G258" s="120"/>
      <c r="H258" s="121"/>
      <c r="I258" s="121"/>
      <c r="J258" s="121"/>
      <c r="K258" s="122"/>
      <c r="L258" s="123"/>
      <c r="M258" s="123"/>
    </row>
    <row r="261" spans="3:13" x14ac:dyDescent="0.2">
      <c r="H261" s="92" t="s">
        <v>18</v>
      </c>
      <c r="K261" s="94">
        <f>K250</f>
        <v>520008</v>
      </c>
    </row>
    <row r="262" spans="3:13" x14ac:dyDescent="0.2">
      <c r="C262" s="126" t="s">
        <v>215</v>
      </c>
      <c r="D262" s="127">
        <f>E16+E17+E18+E30+E31+E32+E33+E34+E58+E59+E60+E61+E62+E63+E64+E78+E79+E80+E81+E82+E85+E86+E87+E88+E89+E103+E105+E106+E107+E109+E110+E112+E125+E127+E128+E129+E130+E132+E133+E134+E135+E147+E148+E150+E151+E152+E153+E154+E155+E156+E157+E173+E174+E175+E176+E177+E178+E180+E181+E182+E183+F177+F178+E194+E195+F195+E197+F197+E202+F202+E213+F213+E215+E216+E219+E220+E221+E235+E236+E239+F239+E240+F240+E241+F241+E242+F242</f>
        <v>285823</v>
      </c>
    </row>
    <row r="263" spans="3:13" x14ac:dyDescent="0.2">
      <c r="C263" s="128" t="s">
        <v>216</v>
      </c>
      <c r="D263" s="129">
        <f>E35+E36+E37+E38+E39+E40+E51+E52+E53+E54+E55+E56+E57+E104+E108+E124+E131+E149+E158+F158+E179+E198+E199+E214+F214+E217</f>
        <v>120451</v>
      </c>
      <c r="H263" s="151" t="s">
        <v>281</v>
      </c>
      <c r="K263" s="94">
        <v>5294</v>
      </c>
    </row>
    <row r="264" spans="3:13" x14ac:dyDescent="0.2">
      <c r="C264" s="130" t="s">
        <v>217</v>
      </c>
      <c r="D264" s="131">
        <f>E9++E10+E11+E12+E13+E14+E15+E83+E84+E111+E126+E196+E200+E201+E218+E237+E238</f>
        <v>115244</v>
      </c>
      <c r="H264" s="151"/>
    </row>
    <row r="265" spans="3:13" x14ac:dyDescent="0.2">
      <c r="C265" s="132" t="s">
        <v>218</v>
      </c>
      <c r="D265" s="133">
        <v>0</v>
      </c>
      <c r="I265" s="134"/>
    </row>
    <row r="266" spans="3:13" x14ac:dyDescent="0.2">
      <c r="H266" s="92" t="s">
        <v>282</v>
      </c>
      <c r="K266" s="94">
        <f>K261-K263-K264</f>
        <v>514714</v>
      </c>
    </row>
    <row r="267" spans="3:13" x14ac:dyDescent="0.2">
      <c r="D267" s="135">
        <f>SUM(D262:D266)</f>
        <v>521518</v>
      </c>
      <c r="F267" s="105"/>
      <c r="K267" s="136"/>
    </row>
    <row r="269" spans="3:13" x14ac:dyDescent="0.2">
      <c r="D269" s="105"/>
    </row>
    <row r="344" spans="11:11" x14ac:dyDescent="0.2">
      <c r="K344" s="94" t="s">
        <v>219</v>
      </c>
    </row>
  </sheetData>
  <sheetProtection selectLockedCells="1" selectUnlockedCells="1"/>
  <mergeCells count="176"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</mergeCells>
  <conditionalFormatting sqref="H263">
    <cfRule type="cellIs" dxfId="1" priority="2" operator="lessThan">
      <formula>0</formula>
    </cfRule>
  </conditionalFormatting>
  <conditionalFormatting sqref="H264">
    <cfRule type="cellIs" dxfId="0" priority="1" operator="lessThan">
      <formula>0</formula>
    </cfRule>
  </conditionalFormatting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</vt:lpstr>
      <vt:lpstr>'PENSIONADOS Y JUBILADOS'!Área_de_impresión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2024-07-09T19:38:45Z</cp:lastPrinted>
  <dcterms:created xsi:type="dcterms:W3CDTF">2022-01-28T17:30:25Z</dcterms:created>
  <dcterms:modified xsi:type="dcterms:W3CDTF">2024-09-10T15:58:03Z</dcterms:modified>
</cp:coreProperties>
</file>